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PLAN MEJORAMIENTO - Ajustado" sheetId="1" r:id="rId1"/>
    <sheet name="SEGUIMIENTO" sheetId="2" state="hidden" r:id="rId2"/>
  </sheets>
  <definedNames>
    <definedName name="_xlfn.COUNTIFS" hidden="1">#NAME?</definedName>
    <definedName name="_xlnm.Print_Area" localSheetId="0">'PLAN MEJORAMIENTO - Ajustado'!$A$1:$Q$33</definedName>
    <definedName name="_xlnm.Print_Titles" localSheetId="0">'PLAN MEJORAMIENTO - Ajustado'!$1:$7</definedName>
  </definedNames>
  <calcPr fullCalcOnLoad="1"/>
</workbook>
</file>

<file path=xl/comments1.xml><?xml version="1.0" encoding="utf-8"?>
<comments xmlns="http://schemas.openxmlformats.org/spreadsheetml/2006/main">
  <authors>
    <author>Luis Carlos Parra A</author>
    <author>lhernandez</author>
    <author>HERNAN ALONSO RODRIGUEZ MORA</author>
    <author>GIV</author>
  </authors>
  <commentList>
    <comment ref="A6" authorId="0">
      <text>
        <r>
          <rPr>
            <b/>
            <sz val="9"/>
            <rFont val="Tahoma"/>
            <family val="2"/>
          </rPr>
          <t xml:space="preserve">Número consecutivo asignado a cada hallazgo
</t>
        </r>
      </text>
    </comment>
    <comment ref="B6" authorId="0">
      <text>
        <r>
          <rPr>
            <b/>
            <sz val="10"/>
            <rFont val="Tahoma"/>
            <family val="2"/>
          </rPr>
          <t>Título de los hallazgos archivístios</t>
        </r>
      </text>
    </comment>
    <comment ref="C6" authorId="1">
      <text>
        <r>
          <rPr>
            <b/>
            <sz val="10"/>
            <rFont val="Tahoma"/>
            <family val="2"/>
          </rPr>
          <t>Cada una de las actividades propuestas</t>
        </r>
      </text>
    </comment>
    <comment ref="D6" authorId="0">
      <text>
        <r>
          <rPr>
            <b/>
            <sz val="11"/>
            <rFont val="Tahoma"/>
            <family val="2"/>
          </rPr>
          <t>Se registrá el item determinado para cada acción el cual corresponde a las actividades propuestas</t>
        </r>
      </text>
    </comment>
    <comment ref="F6" authorId="0">
      <text>
        <r>
          <rPr>
            <b/>
            <sz val="10"/>
            <rFont val="Tahoma"/>
            <family val="2"/>
          </rPr>
          <t>La descripción d elas metas que se pretender realizar para alcanzar el objetivo</t>
        </r>
      </text>
    </comment>
    <comment ref="I6" authorId="0">
      <text>
        <r>
          <rPr>
            <b/>
            <sz val="10"/>
            <rFont val="Tahoma"/>
            <family val="2"/>
          </rPr>
          <t>Casilla con fórmula, el cual resulta del total de semanas ejecutadas del proyecto</t>
        </r>
      </text>
    </comment>
    <comment ref="J6" authorId="0">
      <text>
        <r>
          <rPr>
            <b/>
            <sz val="10"/>
            <rFont val="Tahoma"/>
            <family val="2"/>
          </rPr>
          <t>Casilla con formula, refleja el avance para cada una de las metas</t>
        </r>
        <r>
          <rPr>
            <sz val="9"/>
            <rFont val="Tahoma"/>
            <family val="2"/>
          </rPr>
          <t xml:space="preserve">
</t>
        </r>
      </text>
    </comment>
    <comment ref="K6" authorId="0">
      <text>
        <r>
          <rPr>
            <b/>
            <sz val="10"/>
            <rFont val="Tahoma"/>
            <family val="2"/>
          </rPr>
          <t xml:space="preserve">Casilla con formula, refleja el avance para cada una de las metas
</t>
        </r>
        <r>
          <rPr>
            <sz val="9"/>
            <rFont val="Tahoma"/>
            <family val="2"/>
          </rPr>
          <t xml:space="preserve">
</t>
        </r>
      </text>
    </comment>
    <comment ref="L6" authorId="0">
      <text>
        <r>
          <rPr>
            <b/>
            <sz val="10"/>
            <rFont val="Tahoma"/>
            <family val="2"/>
          </rPr>
          <t xml:space="preserve">Casilla con formula automática, la cual registra el porcentaje de avance del objetivo
</t>
        </r>
      </text>
    </comment>
    <comment ref="M6" authorId="0">
      <text>
        <r>
          <rPr>
            <b/>
            <sz val="11"/>
            <rFont val="Tahoma"/>
            <family val="2"/>
          </rPr>
          <t xml:space="preserve">Registrar los avances ejecutados a la fecha. </t>
        </r>
        <r>
          <rPr>
            <b/>
            <sz val="9"/>
            <rFont val="Tahoma"/>
            <family val="2"/>
          </rPr>
          <t xml:space="preserve">
</t>
        </r>
      </text>
    </comment>
    <comment ref="N6" authorId="0">
      <text>
        <r>
          <rPr>
            <b/>
            <sz val="11"/>
            <rFont val="Tahoma"/>
            <family val="2"/>
          </rPr>
          <t xml:space="preserve">El nombre de las Áreas y personas responsables para el cumplimiento de cada objetivo
</t>
        </r>
      </text>
    </comment>
    <comment ref="O6" authorId="2">
      <text>
        <r>
          <rPr>
            <b/>
            <sz val="9"/>
            <rFont val="Tahoma"/>
            <family val="2"/>
          </rPr>
          <t xml:space="preserve">Fecha en que se cierra completamente el hallazgo
</t>
        </r>
      </text>
    </comment>
    <comment ref="P6" authorId="2">
      <text>
        <r>
          <rPr>
            <b/>
            <sz val="9"/>
            <rFont val="Tahoma"/>
            <family val="2"/>
          </rPr>
          <t>Número de radicado con el cual la entidad realiza el cierre del hallazgo</t>
        </r>
      </text>
    </comment>
    <comment ref="Q6" authorId="2">
      <text>
        <r>
          <rPr>
            <b/>
            <sz val="9"/>
            <rFont val="Tahoma"/>
            <family val="2"/>
          </rPr>
          <t>Se registra la información relatica a los soportes que evidencian el cierre del hallazgo (fotos, videos, documentos, etc.)</t>
        </r>
      </text>
    </comment>
    <comment ref="G7" authorId="0">
      <text>
        <r>
          <rPr>
            <b/>
            <sz val="9"/>
            <rFont val="Tahoma"/>
            <family val="2"/>
          </rPr>
          <t>Fecha de inicio de actividades para alcalzar la   meta</t>
        </r>
      </text>
    </comment>
    <comment ref="H7" authorId="0">
      <text>
        <r>
          <rPr>
            <b/>
            <sz val="10"/>
            <rFont val="Tahoma"/>
            <family val="2"/>
          </rPr>
          <t>Fecha en que se culmina la meta</t>
        </r>
        <r>
          <rPr>
            <b/>
            <sz val="9"/>
            <rFont val="Tahoma"/>
            <family val="2"/>
          </rPr>
          <t xml:space="preserve">
</t>
        </r>
      </text>
    </comment>
    <comment ref="C10" authorId="3">
      <text>
        <r>
          <rPr>
            <b/>
            <sz val="10"/>
            <rFont val="Tahoma"/>
            <family val="2"/>
          </rPr>
          <t>El número de acciones pueden variar</t>
        </r>
      </text>
    </comment>
    <comment ref="L10" authorId="1">
      <text>
        <r>
          <rPr>
            <b/>
            <sz val="11"/>
            <rFont val="Tahoma"/>
            <family val="2"/>
          </rPr>
          <t>El número de metas puede variar. Si necesitan más campos, insertar las filas</t>
        </r>
      </text>
    </comment>
  </commentList>
</comments>
</file>

<file path=xl/comments2.xml><?xml version="1.0" encoding="utf-8"?>
<comments xmlns="http://schemas.openxmlformats.org/spreadsheetml/2006/main">
  <authors>
    <author> </author>
  </authors>
  <commentList>
    <comment ref="C5" authorId="0">
      <text>
        <r>
          <rPr>
            <b/>
            <sz val="8"/>
            <rFont val="Tahoma"/>
            <family val="2"/>
          </rPr>
          <t>así no se especifique tarea en la fila dejar el "0%"</t>
        </r>
        <r>
          <rPr>
            <sz val="8"/>
            <rFont val="Tahoma"/>
            <family val="2"/>
          </rPr>
          <t xml:space="preserve">
</t>
        </r>
      </text>
    </comment>
  </commentList>
</comments>
</file>

<file path=xl/sharedStrings.xml><?xml version="1.0" encoding="utf-8"?>
<sst xmlns="http://schemas.openxmlformats.org/spreadsheetml/2006/main" count="116" uniqueCount="105">
  <si>
    <t xml:space="preserve">NIT: </t>
  </si>
  <si>
    <t>ITEM</t>
  </si>
  <si>
    <t>PLAZO EN SEMANAS</t>
  </si>
  <si>
    <t>AREAS Y PERSONAS RESPONSABLES</t>
  </si>
  <si>
    <t>No. META</t>
  </si>
  <si>
    <t>DESCRIPCIÓN DE LOS AVANCES</t>
  </si>
  <si>
    <t xml:space="preserve">PRODUCTOS </t>
  </si>
  <si>
    <t>EJECUCIÓN DE LAS  TAREAS</t>
  </si>
  <si>
    <t>PORCENTAJE DE AVANCE DE LAS TAREAS</t>
  </si>
  <si>
    <t>DESCRIPCIÓN DE LAS TAREAS</t>
  </si>
  <si>
    <t>% DE AVANCE DE LAS TAREAS</t>
  </si>
  <si>
    <t>CUMPLIMIENTO DEL HALLAZGO</t>
  </si>
  <si>
    <t>OBSERVACIONES</t>
  </si>
  <si>
    <t xml:space="preserve">Por tanto el porcentaje real de avance de la entidad en su PMA es de </t>
  </si>
  <si>
    <t>Elaboró:</t>
  </si>
  <si>
    <t>Revisó:</t>
  </si>
  <si>
    <t>_________________________________________</t>
  </si>
  <si>
    <t>_______________________________________</t>
  </si>
  <si>
    <t>Revisado el Plan de Mejoramiento Archivístico remitido por la Entidad, el Grupo de Inspección y Vigilancia, hace las siguientes observaciones:</t>
  </si>
  <si>
    <t>Cargo</t>
  </si>
  <si>
    <t>Periodo de Evaluación: ___________________</t>
  </si>
  <si>
    <t>Informe No: ____________</t>
  </si>
  <si>
    <r>
      <t xml:space="preserve">Por favor remitir el estado de avance al Plan de Mejoramiento Archivístico teniendo en cuenta las observaciones realizadas y con los soportes pertinentes, para el próximo </t>
    </r>
    <r>
      <rPr>
        <sz val="10"/>
        <color indexed="10"/>
        <rFont val="Calibri"/>
        <family val="2"/>
      </rPr>
      <t>xxxxxxxxx</t>
    </r>
  </si>
  <si>
    <t xml:space="preserve">Entidad: </t>
  </si>
  <si>
    <t xml:space="preserve">Representante Legal: </t>
  </si>
  <si>
    <t xml:space="preserve">Fecha de iniciación: </t>
  </si>
  <si>
    <t>Responsable del proceso:</t>
  </si>
  <si>
    <t>Fecha de finalización:</t>
  </si>
  <si>
    <t xml:space="preserve">Cargo: </t>
  </si>
  <si>
    <t>OBJETIVOS</t>
  </si>
  <si>
    <t>Descripción  de  las Tareas</t>
  </si>
  <si>
    <t>AVANCE DE CUMPLIMIENTO DEL OBJETIVO</t>
  </si>
  <si>
    <t>FECHA CIERRE HALLAZGO</t>
  </si>
  <si>
    <t>No. RADICADO</t>
  </si>
  <si>
    <t>EVIDENCIAS</t>
  </si>
  <si>
    <t>INICIO</t>
  </si>
  <si>
    <t>FINALIZACIÓN</t>
  </si>
  <si>
    <t>AVANCE DEL PLAN DE CUMPLIMIENTO (ACCIONES)</t>
  </si>
  <si>
    <t>Acción 1</t>
  </si>
  <si>
    <t>Acción 2</t>
  </si>
  <si>
    <t>Acción 3</t>
  </si>
  <si>
    <t>Acción 4</t>
  </si>
  <si>
    <t>Acción 5</t>
  </si>
  <si>
    <t>Acción 6</t>
  </si>
  <si>
    <t xml:space="preserve">Accion 7 </t>
  </si>
  <si>
    <t>CUMPLIMIENTO DEL PLAN DE MEJORAMIENTO</t>
  </si>
  <si>
    <t>sobre 100%</t>
  </si>
  <si>
    <t>APROBADO POR:</t>
  </si>
  <si>
    <t>EJECUTADO POR:</t>
  </si>
  <si>
    <t>CIUDAD Y FECHA:</t>
  </si>
  <si>
    <t xml:space="preserve">Versión: </t>
  </si>
  <si>
    <t>PRESUNTO INCUMPLIMIENTO</t>
  </si>
  <si>
    <t>GOBERNACION DEL MAGDALENA</t>
  </si>
  <si>
    <t>800,103,920-6</t>
  </si>
  <si>
    <t>ROSA COTES DE ZUÑIGA</t>
  </si>
  <si>
    <t>ALVARO MENDEZ NAVARRO</t>
  </si>
  <si>
    <t>SECRETARIO GENERAL</t>
  </si>
  <si>
    <t>Actualización de las TRD conforme a la nueva estructura orgánica de la Gobernación del Magdalena</t>
  </si>
  <si>
    <t>Elaboración de Inventarios Documentales</t>
  </si>
  <si>
    <t xml:space="preserve">Seguimiento y control </t>
  </si>
  <si>
    <t>diciembre 31 de 2019</t>
  </si>
  <si>
    <t>No. DE ACCIÓN</t>
  </si>
  <si>
    <t>ACCIÓN No. 1</t>
  </si>
  <si>
    <t>ACCIÓN No. 2</t>
  </si>
  <si>
    <t>ACCIÓN No. 3</t>
  </si>
  <si>
    <t>ACCIÓN No. 4</t>
  </si>
  <si>
    <t>ACCIÓN  No. 5</t>
  </si>
  <si>
    <t>ACCIÓN No. 6</t>
  </si>
  <si>
    <t>ACCIÓN No. 7</t>
  </si>
  <si>
    <t>Octubre 1 de 2017</t>
  </si>
  <si>
    <r>
      <rPr>
        <b/>
        <i/>
        <sz val="10"/>
        <color indexed="8"/>
        <rFont val="Arial"/>
        <family val="2"/>
      </rPr>
      <t>Sistema Integrado de Conservación – SIC.-</t>
    </r>
    <r>
      <rPr>
        <i/>
        <sz val="10"/>
        <color indexed="8"/>
        <rFont val="Arial"/>
        <family val="2"/>
      </rPr>
      <t xml:space="preserve">
La entidad no cuenta con un SIC para la preservación de los documentos de Archivo Histórico.</t>
    </r>
  </si>
  <si>
    <t>Formulación del Documento que defina las políticas y acciones de conservación de los documentos de la entidad incluido el Archivo Histórico.</t>
  </si>
  <si>
    <t>Implementar un Sistema integrado de Conservación en cada una de las fases del
ciclo vital de los documentos, incluido los del Archivo Histórico del Magdalena Grande.</t>
  </si>
  <si>
    <r>
      <rPr>
        <b/>
        <i/>
        <sz val="10"/>
        <color indexed="8"/>
        <rFont val="Arial"/>
        <family val="2"/>
      </rPr>
      <t>Declaratoria de Bienes de Interés Cultural documental</t>
    </r>
    <r>
      <rPr>
        <i/>
        <sz val="10"/>
        <color indexed="8"/>
        <rFont val="Arial"/>
        <family val="2"/>
      </rPr>
      <t xml:space="preserve">.- Una vez se publique por el AGN el Acuerdo de Declaratoria la Gobernación de Magdalena debe adelantar de inmediato las acciones pertinentes para su declaración como Bien de Interés Cultural archivístico.
</t>
    </r>
  </si>
  <si>
    <t xml:space="preserve">Declaratoria del Archivo Histórico del Magdalena Grande como Bien de Interés Cultural Documental. </t>
  </si>
  <si>
    <t xml:space="preserve">Cumplimiento de los pasos necesarios para la Declaratoria: Iniciativa para la declaratoria, Inclusión en la Lista Indicativa de Candidatos a Bienes de Interés Cultural, Concepto favorable del CDA, Acto Adminsitrativo, Formulación del PEMP. </t>
  </si>
  <si>
    <r>
      <rPr>
        <b/>
        <i/>
        <sz val="10"/>
        <color indexed="8"/>
        <rFont val="Arial"/>
        <family val="2"/>
      </rPr>
      <t>Documentos en la Parroquia de San Juan de Dios</t>
    </r>
    <r>
      <rPr>
        <i/>
        <sz val="10"/>
        <color indexed="8"/>
        <rFont val="Arial"/>
        <family val="2"/>
      </rPr>
      <t xml:space="preserve">.-
Práctica irregular u omisión que se presenta frente a la conservación de los archivos ubicados en la parroquia de San Juan de Dios, que se encuentran en inminente riesgo de pérdida por el deterioro de los soportes documentales a causa de las deficientes condiciones locativas, de infraestructura y ambientales, y a causa de la forma irregular cómo se han almacenados archivos sin ningún control,.
</t>
    </r>
  </si>
  <si>
    <t>Mesa de Trabajo con los miebros de la Parroquia san Juan de Dios</t>
  </si>
  <si>
    <t>Recuperación de los documentos Históricos que se encuentren en la parroquia y  traslado al Archivo Histórico del Magdalena.</t>
  </si>
  <si>
    <t>Identificación de los documentos se encuentran en las instalaciones de la parroquia y que tengan el carácter de Históricos , y su posterior traslado a el Archivo Histórico del Magdalena</t>
  </si>
  <si>
    <t>Secretario General (Alvaro Méndez), Responsable de Gestión Documental (Eduin Padilla)</t>
  </si>
  <si>
    <t>Secretario General (Alvaro Méndez), Jefe Oficina de Cultura (Matilde Maestre) Responsable de Gestión Documental (Eduin Padilla)</t>
  </si>
  <si>
    <t>Secretario General (Alvaro Méndez), Jefe Oficina de Cultura (Matilde Maestre) Secretario General (Alvaro Méndez) Responsable de Gestión Documental (Eduin Padilla)</t>
  </si>
  <si>
    <r>
      <rPr>
        <b/>
        <i/>
        <sz val="10"/>
        <rFont val="Arial"/>
        <family val="2"/>
      </rPr>
      <t>Condiciones Locativas.-</t>
    </r>
    <r>
      <rPr>
        <i/>
        <sz val="10"/>
        <rFont val="Arial"/>
        <family val="2"/>
      </rPr>
      <t xml:space="preserve"> Inminente riesgo de pérdida por el deterioro de los soportes documentales a causa de las deficientes condiciones locativas, de infraestructura y ambientales</t>
    </r>
  </si>
  <si>
    <t>Contar con un Área de Archivo Históricocon las especificaciones técnicas necesarias para la conservación de los soportes documentales</t>
  </si>
  <si>
    <t>Secretaria General (Alvaro Mendez), Jefe de Recursos Físicos (Carlos Martínez)</t>
  </si>
  <si>
    <r>
      <rPr>
        <b/>
        <i/>
        <sz val="10"/>
        <color indexed="8"/>
        <rFont val="Arial"/>
        <family val="2"/>
      </rPr>
      <t>Acceso y consulta.-</t>
    </r>
    <r>
      <rPr>
        <i/>
        <sz val="10"/>
        <color indexed="8"/>
        <rFont val="Arial"/>
        <family val="2"/>
      </rPr>
      <t xml:space="preserve"> No se cuenta con procedimientos, instructivo o reglamento para la consulta de los archivos históricos, de tal manera que se garantice el acceso por parte de la ciudadanía e investigadores.</t>
    </r>
  </si>
  <si>
    <t>Disponer de un Área de Consulta en funcionamiento, reglamentada y cumpliendo con todas las especificaciones técnicas exigidas</t>
  </si>
  <si>
    <t>Adecuación del Área de Consulta, dotada y en funcionamiento</t>
  </si>
  <si>
    <t>Elaboración de instructivo o reglamento para la consulta de los Archivos Históricos</t>
  </si>
  <si>
    <t>Secretaria General (Alvaro Mendez), Responsable de Gestión Documental (Eduin Padilla), Responsable de Archivo Histórico</t>
  </si>
  <si>
    <r>
      <rPr>
        <b/>
        <i/>
        <sz val="10"/>
        <color indexed="8"/>
        <rFont val="Arial"/>
        <family val="2"/>
      </rPr>
      <t>Generalidades.-</t>
    </r>
    <r>
      <rPr>
        <i/>
        <sz val="10"/>
        <color indexed="8"/>
        <rFont val="Arial"/>
        <family val="2"/>
      </rPr>
      <t xml:space="preserve">
El Archivo Histórico del Magdalena carece de instrumentos de consulta, instrumentos de descripción, no se han realizado procesos de organización documental, no se tiene estricto control para el acceso y consulta de los documentos, ni se han implementado medidas de conservación definitivas.</t>
    </r>
  </si>
  <si>
    <t>Garantizar el cumplimiento de los criterios establecidos para la organización y custodia de los documntos que conforman el Archivo Histórico.</t>
  </si>
  <si>
    <t>Organización, clasificación de los Documentos conforme a la norma archivística</t>
  </si>
  <si>
    <r>
      <rPr>
        <b/>
        <i/>
        <sz val="10"/>
        <color indexed="8"/>
        <rFont val="Arial"/>
        <family val="2"/>
      </rPr>
      <t>Inventario Único Documental - FUID</t>
    </r>
    <r>
      <rPr>
        <i/>
        <sz val="10"/>
        <color indexed="8"/>
        <rFont val="Arial"/>
        <family val="2"/>
      </rPr>
      <t xml:space="preserve">.
La Entidad no cuenta con inventarios documentales en el Archivo Histórico conforme a la norma.
</t>
    </r>
  </si>
  <si>
    <t>Asegurar el control de los documentos que se encuentran en el Archivo Histórico del Magdalena a través de la implementación del FUID</t>
  </si>
  <si>
    <t>Capacitación técnica a los funcionarios del Área de Archivo Histórico</t>
  </si>
  <si>
    <t>Responsable de Gestión Documental (Eduin Padilla) y Comite Interno de Archivo</t>
  </si>
  <si>
    <t>Se elaboró el sistema integrado de conservacion en el mes de enero (sic) cuyo ambito de aplicación es  toda la entidad (Ver Anexos)</t>
  </si>
  <si>
    <t>Se realizo mesa de trabajo el dia 21 de Febrero y se establecio como fecha de entrega de los archivos por parte de la Diocesis de Santa marta el dia 28 de Febrero de 2018</t>
  </si>
  <si>
    <t>a partir del 28 de febrero</t>
  </si>
  <si>
    <t>Según conversaciones con el Dr. Eduin padilla el se encuentra en el levantamiento de las tablas por dependencias entre estas el archivo Historico</t>
  </si>
  <si>
    <t>No se  habilitado</t>
  </si>
  <si>
    <t>No se   ha elaborado</t>
  </si>
  <si>
    <t>No</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</si>
</sst>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d/mm/yyyy;@"/>
    <numFmt numFmtId="187" formatCode="&quot;$&quot;\ #,##0.00"/>
    <numFmt numFmtId="188" formatCode="&quot;$&quot;\ #,##0"/>
    <numFmt numFmtId="189" formatCode="0;[Red]0"/>
    <numFmt numFmtId="190" formatCode="#,##0;[Red]#,##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d&quot; de &quot;mmmm&quot; de &quot;yyyy"/>
    <numFmt numFmtId="196" formatCode="[$-409]dddd\,\ mmmm\ d\,\ yyyy"/>
    <numFmt numFmtId="197" formatCode="[$-409]d\-mmm\-yyyy;@"/>
    <numFmt numFmtId="198" formatCode="0.0"/>
  </numFmts>
  <fonts count="72">
    <font>
      <sz val="11"/>
      <color theme="1"/>
      <name val="Calibri"/>
      <family val="2"/>
    </font>
    <font>
      <sz val="11"/>
      <color indexed="8"/>
      <name val="Calibri"/>
      <family val="2"/>
    </font>
    <font>
      <sz val="10"/>
      <name val="Arial"/>
      <family val="2"/>
    </font>
    <font>
      <b/>
      <sz val="9"/>
      <name val="Tahoma"/>
      <family val="2"/>
    </font>
    <font>
      <sz val="9"/>
      <name val="Tahoma"/>
      <family val="2"/>
    </font>
    <font>
      <b/>
      <sz val="10"/>
      <name val="Tahoma"/>
      <family val="2"/>
    </font>
    <font>
      <b/>
      <sz val="11"/>
      <name val="Tahoma"/>
      <family val="2"/>
    </font>
    <font>
      <sz val="8"/>
      <name val="Tahoma"/>
      <family val="2"/>
    </font>
    <font>
      <b/>
      <sz val="8"/>
      <name val="Tahoma"/>
      <family val="2"/>
    </font>
    <font>
      <sz val="10"/>
      <color indexed="10"/>
      <name val="Calibri"/>
      <family val="2"/>
    </font>
    <font>
      <b/>
      <sz val="11"/>
      <name val="Arial"/>
      <family val="2"/>
    </font>
    <font>
      <sz val="11"/>
      <name val="Arial"/>
      <family val="2"/>
    </font>
    <font>
      <sz val="10"/>
      <color indexed="8"/>
      <name val="Arial"/>
      <family val="2"/>
    </font>
    <font>
      <b/>
      <sz val="9"/>
      <name val="Arial"/>
      <family val="2"/>
    </font>
    <font>
      <b/>
      <sz val="10"/>
      <name val="Arial"/>
      <family val="2"/>
    </font>
    <font>
      <b/>
      <sz val="10"/>
      <color indexed="8"/>
      <name val="Arial"/>
      <family val="2"/>
    </font>
    <font>
      <sz val="9"/>
      <color indexed="8"/>
      <name val="Arial"/>
      <family val="2"/>
    </font>
    <font>
      <i/>
      <sz val="10"/>
      <color indexed="8"/>
      <name val="Arial"/>
      <family val="2"/>
    </font>
    <font>
      <i/>
      <sz val="10"/>
      <name val="Arial"/>
      <family val="2"/>
    </font>
    <font>
      <b/>
      <i/>
      <sz val="10"/>
      <color indexed="8"/>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b/>
      <sz val="10"/>
      <color indexed="8"/>
      <name val="Calibri"/>
      <family val="2"/>
    </font>
    <font>
      <b/>
      <sz val="10"/>
      <name val="Calibri"/>
      <family val="2"/>
    </font>
    <font>
      <sz val="10"/>
      <color indexed="26"/>
      <name val="Calibri"/>
      <family val="2"/>
    </font>
    <font>
      <sz val="11"/>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theme="2"/>
      <name val="Calibri"/>
      <family val="2"/>
    </font>
    <font>
      <sz val="10"/>
      <color theme="1"/>
      <name val="Arial"/>
      <family val="2"/>
    </font>
    <font>
      <sz val="9"/>
      <color theme="1"/>
      <name val="Arial"/>
      <family val="2"/>
    </font>
    <font>
      <sz val="9"/>
      <color theme="1"/>
      <name val="Calibri"/>
      <family val="2"/>
    </font>
    <font>
      <i/>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right/>
      <top style="thin"/>
      <bottom style="thin"/>
    </border>
    <border>
      <left style="thin"/>
      <right/>
      <top style="thin"/>
      <bottom style="thin"/>
    </border>
    <border>
      <left style="thin"/>
      <right style="thin"/>
      <top style="thin"/>
      <bottom>
        <color indexed="63"/>
      </bottom>
    </border>
    <border>
      <left/>
      <right style="thin"/>
      <top style="thin"/>
      <bottom style="thin"/>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85">
    <xf numFmtId="0" fontId="0" fillId="0" borderId="0" xfId="0" applyFont="1" applyAlignment="1">
      <alignment/>
    </xf>
    <xf numFmtId="0" fontId="64" fillId="0" borderId="0" xfId="0" applyFont="1" applyFill="1" applyAlignment="1">
      <alignment/>
    </xf>
    <xf numFmtId="0" fontId="64" fillId="0" borderId="0" xfId="0" applyFont="1" applyAlignment="1">
      <alignment/>
    </xf>
    <xf numFmtId="0" fontId="40" fillId="0" borderId="10" xfId="0" applyFont="1" applyFill="1" applyBorder="1" applyAlignment="1">
      <alignment vertical="center" wrapText="1"/>
    </xf>
    <xf numFmtId="9" fontId="40" fillId="0" borderId="10" xfId="0" applyNumberFormat="1" applyFont="1" applyFill="1" applyBorder="1" applyAlignment="1">
      <alignment horizontal="center" vertical="center" wrapText="1"/>
    </xf>
    <xf numFmtId="0" fontId="40" fillId="0" borderId="11" xfId="0" applyFont="1" applyFill="1" applyBorder="1" applyAlignment="1">
      <alignment vertical="center" wrapText="1"/>
    </xf>
    <xf numFmtId="9" fontId="40" fillId="0" borderId="11" xfId="0" applyNumberFormat="1" applyFont="1" applyFill="1" applyBorder="1" applyAlignment="1">
      <alignment horizontal="center" vertical="center" wrapText="1"/>
    </xf>
    <xf numFmtId="0" fontId="40" fillId="0" borderId="12" xfId="0" applyFont="1" applyFill="1" applyBorder="1" applyAlignment="1">
      <alignment vertical="center" wrapText="1"/>
    </xf>
    <xf numFmtId="9" fontId="40" fillId="0" borderId="12" xfId="0" applyNumberFormat="1" applyFont="1" applyFill="1" applyBorder="1" applyAlignment="1">
      <alignment horizontal="center" vertical="center" wrapText="1"/>
    </xf>
    <xf numFmtId="9" fontId="64" fillId="0" borderId="0" xfId="0" applyNumberFormat="1" applyFont="1" applyAlignment="1">
      <alignment/>
    </xf>
    <xf numFmtId="9" fontId="65" fillId="0" borderId="0" xfId="55" applyFont="1" applyAlignment="1">
      <alignment horizontal="center"/>
    </xf>
    <xf numFmtId="0" fontId="40" fillId="0" borderId="0" xfId="0" applyFont="1" applyAlignment="1">
      <alignment/>
    </xf>
    <xf numFmtId="0" fontId="42" fillId="0" borderId="0" xfId="0" applyFont="1" applyAlignment="1">
      <alignment/>
    </xf>
    <xf numFmtId="0" fontId="42" fillId="0" borderId="0" xfId="0" applyFont="1" applyAlignment="1">
      <alignment horizontal="center"/>
    </xf>
    <xf numFmtId="9" fontId="42" fillId="0" borderId="0" xfId="0" applyNumberFormat="1" applyFont="1" applyAlignment="1">
      <alignment horizontal="center"/>
    </xf>
    <xf numFmtId="0" fontId="66" fillId="0" borderId="0" xfId="0" applyFont="1" applyAlignment="1" applyProtection="1">
      <alignment/>
      <protection/>
    </xf>
    <xf numFmtId="0" fontId="42" fillId="0" borderId="0" xfId="0" applyFont="1" applyAlignment="1">
      <alignment/>
    </xf>
    <xf numFmtId="0" fontId="64" fillId="0" borderId="0" xfId="0" applyFont="1" applyAlignment="1">
      <alignment horizontal="left" indent="5"/>
    </xf>
    <xf numFmtId="0" fontId="65" fillId="0" borderId="0" xfId="0" applyFont="1" applyAlignment="1">
      <alignment/>
    </xf>
    <xf numFmtId="0" fontId="44" fillId="0" borderId="0" xfId="0" applyFont="1" applyAlignment="1">
      <alignment horizontal="left"/>
    </xf>
    <xf numFmtId="0" fontId="44" fillId="0" borderId="0" xfId="0" applyFont="1" applyAlignment="1">
      <alignment/>
    </xf>
    <xf numFmtId="0" fontId="44" fillId="0" borderId="0" xfId="0" applyFont="1" applyBorder="1" applyAlignment="1">
      <alignment/>
    </xf>
    <xf numFmtId="0" fontId="44" fillId="0" borderId="0" xfId="0" applyFont="1" applyBorder="1" applyAlignment="1">
      <alignment horizontal="left"/>
    </xf>
    <xf numFmtId="0" fontId="0" fillId="0" borderId="0" xfId="0" applyFont="1" applyAlignment="1">
      <alignment/>
    </xf>
    <xf numFmtId="0" fontId="10" fillId="0" borderId="11" xfId="0" applyFont="1" applyBorder="1" applyAlignment="1">
      <alignment horizontal="left"/>
    </xf>
    <xf numFmtId="0" fontId="12" fillId="0" borderId="0" xfId="0" applyFont="1" applyAlignment="1">
      <alignment horizontal="justify" vertical="top" wrapText="1"/>
    </xf>
    <xf numFmtId="0" fontId="2" fillId="0" borderId="0" xfId="0" applyFont="1" applyAlignment="1">
      <alignment horizontal="justify" vertical="center" wrapText="1"/>
    </xf>
    <xf numFmtId="9" fontId="2" fillId="0" borderId="0" xfId="0" applyNumberFormat="1" applyFont="1" applyAlignment="1">
      <alignment horizontal="justify" vertical="center" wrapText="1"/>
    </xf>
    <xf numFmtId="0" fontId="67" fillId="0" borderId="0" xfId="0" applyFont="1" applyAlignment="1">
      <alignment horizontal="justify" vertical="center" wrapText="1"/>
    </xf>
    <xf numFmtId="0" fontId="12" fillId="0" borderId="0" xfId="0" applyFont="1" applyAlignment="1">
      <alignment horizontal="justify" vertical="center" wrapText="1"/>
    </xf>
    <xf numFmtId="0" fontId="14" fillId="0" borderId="0" xfId="0" applyFont="1" applyAlignment="1">
      <alignment horizontal="right" vertical="center" wrapText="1"/>
    </xf>
    <xf numFmtId="0" fontId="67" fillId="0" borderId="0" xfId="0" applyFont="1" applyAlignment="1">
      <alignment horizontal="right" vertical="center" wrapText="1"/>
    </xf>
    <xf numFmtId="0" fontId="14" fillId="0" borderId="0" xfId="0" applyFont="1" applyAlignment="1">
      <alignment horizontal="justify" vertical="center" wrapText="1"/>
    </xf>
    <xf numFmtId="9" fontId="14" fillId="0" borderId="0" xfId="0" applyNumberFormat="1" applyFont="1" applyAlignment="1">
      <alignment horizontal="justify" vertical="center" wrapText="1"/>
    </xf>
    <xf numFmtId="9" fontId="14" fillId="0" borderId="0" xfId="0" applyNumberFormat="1" applyFont="1" applyAlignment="1">
      <alignment horizontal="center" vertical="center" wrapText="1"/>
    </xf>
    <xf numFmtId="0" fontId="14" fillId="0" borderId="0" xfId="0" applyFont="1" applyAlignment="1">
      <alignment horizontal="center" vertical="top" wrapText="1"/>
    </xf>
    <xf numFmtId="9" fontId="14" fillId="0" borderId="0" xfId="0" applyNumberFormat="1" applyFont="1" applyAlignment="1">
      <alignment horizontal="justify" vertical="top" wrapText="1"/>
    </xf>
    <xf numFmtId="0" fontId="14" fillId="0" borderId="0" xfId="0" applyFont="1" applyAlignment="1">
      <alignment horizontal="justify" vertical="top" wrapText="1"/>
    </xf>
    <xf numFmtId="0" fontId="67" fillId="0" borderId="0" xfId="0" applyFont="1" applyAlignment="1">
      <alignment horizontal="justify" vertical="top" wrapText="1"/>
    </xf>
    <xf numFmtId="0" fontId="15" fillId="0" borderId="0" xfId="0" applyFont="1" applyAlignment="1">
      <alignment horizontal="justify" vertical="center" wrapText="1"/>
    </xf>
    <xf numFmtId="0" fontId="16" fillId="0" borderId="0" xfId="0" applyFont="1" applyAlignment="1">
      <alignment horizontal="justify" vertical="top" wrapText="1"/>
    </xf>
    <xf numFmtId="0" fontId="68" fillId="0" borderId="0" xfId="0" applyFont="1" applyAlignment="1">
      <alignment horizontal="right" vertical="center" wrapText="1"/>
    </xf>
    <xf numFmtId="0" fontId="13" fillId="0" borderId="0" xfId="0" applyFont="1" applyAlignment="1">
      <alignment horizontal="center" vertical="top" wrapText="1"/>
    </xf>
    <xf numFmtId="0" fontId="69" fillId="0" borderId="0" xfId="0" applyFont="1" applyAlignment="1">
      <alignment/>
    </xf>
    <xf numFmtId="0" fontId="11" fillId="0" borderId="13"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4" xfId="0" applyNumberFormat="1" applyFont="1" applyBorder="1" applyAlignment="1">
      <alignment vertical="center"/>
    </xf>
    <xf numFmtId="0" fontId="0" fillId="33" borderId="0" xfId="0" applyFont="1" applyFill="1" applyAlignment="1">
      <alignment/>
    </xf>
    <xf numFmtId="0" fontId="2" fillId="33"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0" fillId="0" borderId="13" xfId="0" applyFont="1" applyBorder="1" applyAlignment="1">
      <alignment horizontal="center" vertical="center"/>
    </xf>
    <xf numFmtId="0" fontId="12" fillId="0" borderId="0" xfId="0" applyFont="1" applyAlignment="1">
      <alignment horizontal="center" vertical="center" wrapText="1"/>
    </xf>
    <xf numFmtId="0" fontId="67" fillId="0" borderId="0" xfId="0" applyFont="1" applyAlignment="1">
      <alignment horizontal="center" vertical="center" wrapText="1"/>
    </xf>
    <xf numFmtId="0" fontId="0" fillId="0" borderId="0" xfId="0" applyFont="1" applyAlignment="1">
      <alignment horizontal="center" vertical="center"/>
    </xf>
    <xf numFmtId="0" fontId="18" fillId="33" borderId="11" xfId="0" applyFont="1" applyFill="1" applyBorder="1" applyAlignment="1">
      <alignment horizontal="left" vertical="center" wrapText="1" indent="1"/>
    </xf>
    <xf numFmtId="0" fontId="17" fillId="33" borderId="11" xfId="0" applyFont="1" applyFill="1" applyBorder="1" applyAlignment="1">
      <alignment horizontal="left" vertical="center" wrapText="1" indent="1"/>
    </xf>
    <xf numFmtId="0" fontId="18" fillId="33" borderId="11" xfId="0" applyFont="1" applyFill="1" applyBorder="1" applyAlignment="1">
      <alignment horizontal="left" vertical="center" wrapText="1" indent="1"/>
    </xf>
    <xf numFmtId="0" fontId="18" fillId="34" borderId="11" xfId="0" applyFont="1" applyFill="1" applyBorder="1" applyAlignment="1">
      <alignment horizontal="center" vertical="center" wrapText="1"/>
    </xf>
    <xf numFmtId="1" fontId="18" fillId="33" borderId="11" xfId="0" applyNumberFormat="1" applyFont="1" applyFill="1" applyBorder="1" applyAlignment="1">
      <alignment horizontal="center" vertical="center" wrapText="1"/>
    </xf>
    <xf numFmtId="9" fontId="18" fillId="33" borderId="11" xfId="0" applyNumberFormat="1" applyFont="1" applyFill="1" applyBorder="1" applyAlignment="1">
      <alignment horizontal="center" vertical="center" wrapText="1"/>
    </xf>
    <xf numFmtId="0" fontId="18" fillId="0" borderId="11" xfId="0" applyFont="1" applyFill="1" applyBorder="1" applyAlignment="1">
      <alignment horizontal="left" vertical="center" wrapText="1" indent="1"/>
    </xf>
    <xf numFmtId="0" fontId="18" fillId="0" borderId="11" xfId="0" applyFont="1" applyFill="1" applyBorder="1" applyAlignment="1">
      <alignment horizontal="justify" vertical="top" wrapText="1"/>
    </xf>
    <xf numFmtId="197" fontId="18" fillId="33" borderId="11" xfId="0" applyNumberFormat="1" applyFont="1" applyFill="1" applyBorder="1" applyAlignment="1">
      <alignment horizontal="center" vertical="center" wrapText="1"/>
    </xf>
    <xf numFmtId="1" fontId="18" fillId="33" borderId="15" xfId="0" applyNumberFormat="1" applyFont="1" applyFill="1" applyBorder="1" applyAlignment="1">
      <alignment horizontal="center" vertical="center" wrapText="1"/>
    </xf>
    <xf numFmtId="0" fontId="70" fillId="33" borderId="11" xfId="0" applyFont="1" applyFill="1" applyBorder="1" applyAlignment="1">
      <alignment horizontal="center" vertical="top" wrapText="1"/>
    </xf>
    <xf numFmtId="0" fontId="18" fillId="34" borderId="11" xfId="0" applyFont="1" applyFill="1" applyBorder="1" applyAlignment="1">
      <alignment horizontal="center" vertical="center"/>
    </xf>
    <xf numFmtId="0" fontId="18" fillId="33" borderId="11" xfId="0" applyFont="1" applyFill="1" applyBorder="1" applyAlignment="1" applyProtection="1">
      <alignment horizontal="center" vertical="top" wrapText="1"/>
      <protection locked="0"/>
    </xf>
    <xf numFmtId="0" fontId="70" fillId="0" borderId="11" xfId="0" applyFont="1" applyFill="1" applyBorder="1" applyAlignment="1">
      <alignment horizontal="center" vertical="top" wrapText="1"/>
    </xf>
    <xf numFmtId="0" fontId="70" fillId="34" borderId="11" xfId="0" applyFont="1" applyFill="1" applyBorder="1" applyAlignment="1">
      <alignment horizontal="center" vertical="center"/>
    </xf>
    <xf numFmtId="0" fontId="70" fillId="0" borderId="11" xfId="0" applyFont="1" applyFill="1" applyBorder="1" applyAlignment="1">
      <alignment horizontal="justify" vertical="top" wrapText="1"/>
    </xf>
    <xf numFmtId="1" fontId="18" fillId="0" borderId="11" xfId="0" applyNumberFormat="1" applyFont="1" applyFill="1" applyBorder="1" applyAlignment="1">
      <alignment horizontal="center" vertical="center" wrapText="1"/>
    </xf>
    <xf numFmtId="9" fontId="18" fillId="0" borderId="11"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0" fontId="70" fillId="34" borderId="11" xfId="0" applyFont="1" applyFill="1" applyBorder="1" applyAlignment="1">
      <alignment horizontal="center" vertical="center" wrapText="1"/>
    </xf>
    <xf numFmtId="9" fontId="18" fillId="0" borderId="11" xfId="0" applyNumberFormat="1" applyFont="1" applyFill="1" applyBorder="1" applyAlignment="1">
      <alignment horizontal="left" vertical="top" wrapText="1"/>
    </xf>
    <xf numFmtId="0" fontId="70" fillId="34" borderId="11" xfId="0" applyFont="1" applyFill="1" applyBorder="1" applyAlignment="1">
      <alignment horizontal="center" vertical="center" wrapText="1"/>
    </xf>
    <xf numFmtId="0" fontId="20" fillId="34" borderId="11" xfId="0" applyFont="1" applyFill="1" applyBorder="1" applyAlignment="1">
      <alignment horizontal="center" vertical="center" textRotation="90" wrapText="1"/>
    </xf>
    <xf numFmtId="9" fontId="18" fillId="33" borderId="11" xfId="0" applyNumberFormat="1" applyFont="1" applyFill="1" applyBorder="1" applyAlignment="1">
      <alignment horizontal="center" vertical="center" wrapText="1"/>
    </xf>
    <xf numFmtId="9" fontId="18" fillId="33" borderId="11" xfId="0" applyNumberFormat="1" applyFont="1" applyFill="1" applyBorder="1" applyAlignment="1">
      <alignment horizontal="center" vertical="center" wrapText="1"/>
    </xf>
    <xf numFmtId="0" fontId="10" fillId="0" borderId="16" xfId="0" applyFont="1" applyBorder="1" applyAlignment="1">
      <alignment horizontal="center" vertical="center"/>
    </xf>
    <xf numFmtId="15" fontId="18" fillId="0" borderId="11" xfId="0" applyNumberFormat="1"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70" fillId="33" borderId="11" xfId="0" applyFont="1" applyFill="1" applyBorder="1" applyAlignment="1">
      <alignment horizontal="center" vertical="center" wrapText="1"/>
    </xf>
    <xf numFmtId="15" fontId="70" fillId="0" borderId="11" xfId="0" applyNumberFormat="1" applyFont="1" applyFill="1" applyBorder="1" applyAlignment="1">
      <alignment horizontal="center" vertical="center" wrapText="1"/>
    </xf>
    <xf numFmtId="0" fontId="11" fillId="0" borderId="13" xfId="0" applyFont="1" applyBorder="1" applyAlignment="1">
      <alignment horizontal="center" vertical="center"/>
    </xf>
    <xf numFmtId="0" fontId="12" fillId="0" borderId="0" xfId="0" applyFont="1" applyAlignment="1">
      <alignment horizontal="center" vertical="top" wrapText="1"/>
    </xf>
    <xf numFmtId="0" fontId="18" fillId="0" borderId="11" xfId="0" applyFont="1" applyFill="1" applyBorder="1" applyAlignment="1">
      <alignment horizontal="center" vertical="top" wrapText="1"/>
    </xf>
    <xf numFmtId="0" fontId="0" fillId="0" borderId="0" xfId="0" applyFont="1" applyAlignment="1">
      <alignment horizontal="center"/>
    </xf>
    <xf numFmtId="0" fontId="11" fillId="0" borderId="16" xfId="0" applyFont="1" applyBorder="1" applyAlignment="1">
      <alignment horizontal="center" vertical="center"/>
    </xf>
    <xf numFmtId="0" fontId="70" fillId="0" borderId="11" xfId="0" applyFont="1" applyFill="1" applyBorder="1" applyAlignment="1">
      <alignment horizontal="center" vertical="center" wrapText="1"/>
    </xf>
    <xf numFmtId="0" fontId="18" fillId="33" borderId="11" xfId="0" applyFont="1" applyFill="1" applyBorder="1" applyAlignment="1">
      <alignment horizontal="left" vertical="center" wrapText="1" indent="1"/>
    </xf>
    <xf numFmtId="0" fontId="17" fillId="33" borderId="11" xfId="0" applyFont="1" applyFill="1" applyBorder="1" applyAlignment="1">
      <alignment horizontal="left" vertical="center" wrapText="1" indent="1"/>
    </xf>
    <xf numFmtId="0" fontId="18" fillId="0" borderId="11" xfId="0" applyFont="1" applyFill="1" applyBorder="1" applyAlignment="1">
      <alignment horizontal="center" vertical="center" wrapText="1"/>
    </xf>
    <xf numFmtId="0" fontId="70" fillId="33" borderId="11" xfId="0" applyFont="1" applyFill="1" applyBorder="1" applyAlignment="1">
      <alignment horizontal="left" vertical="center" wrapText="1" indent="1"/>
    </xf>
    <xf numFmtId="0" fontId="17" fillId="33" borderId="11" xfId="0" applyFont="1" applyFill="1" applyBorder="1" applyAlignment="1">
      <alignment horizontal="left" vertical="center" wrapText="1" indent="1"/>
    </xf>
    <xf numFmtId="197" fontId="18" fillId="0" borderId="11" xfId="0" applyNumberFormat="1" applyFont="1" applyFill="1" applyBorder="1" applyAlignment="1">
      <alignment vertical="center" wrapText="1"/>
    </xf>
    <xf numFmtId="0" fontId="18" fillId="33" borderId="11" xfId="0" applyFont="1" applyFill="1" applyBorder="1" applyAlignment="1">
      <alignment horizontal="left" vertical="center" wrapText="1" inden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18" fillId="0" borderId="15" xfId="0" applyFont="1" applyFill="1" applyBorder="1" applyAlignment="1">
      <alignment horizontal="center" vertical="top" wrapText="1"/>
    </xf>
    <xf numFmtId="0" fontId="18" fillId="0" borderId="17" xfId="0" applyFont="1" applyFill="1" applyBorder="1" applyAlignment="1">
      <alignment horizontal="center" vertical="top" wrapText="1"/>
    </xf>
    <xf numFmtId="9" fontId="18" fillId="0" borderId="11" xfId="0" applyNumberFormat="1"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70" fillId="34" borderId="17"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7" xfId="0" applyFont="1" applyFill="1" applyBorder="1" applyAlignment="1">
      <alignment horizontal="center" vertical="center" wrapText="1"/>
    </xf>
    <xf numFmtId="197" fontId="18" fillId="0" borderId="15" xfId="0" applyNumberFormat="1" applyFont="1" applyFill="1" applyBorder="1" applyAlignment="1">
      <alignment horizontal="center" vertical="center" wrapText="1"/>
    </xf>
    <xf numFmtId="197" fontId="18" fillId="0" borderId="17" xfId="0" applyNumberFormat="1" applyFont="1" applyFill="1" applyBorder="1" applyAlignment="1">
      <alignment horizontal="center" vertical="center" wrapText="1"/>
    </xf>
    <xf numFmtId="1" fontId="18" fillId="0" borderId="15"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wrapText="1"/>
    </xf>
    <xf numFmtId="9" fontId="18" fillId="0" borderId="15" xfId="0"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17" xfId="0" applyFont="1" applyBorder="1" applyAlignment="1">
      <alignment horizontal="center" vertical="center" wrapText="1"/>
    </xf>
    <xf numFmtId="0" fontId="18" fillId="34" borderId="15" xfId="0" applyFont="1" applyFill="1" applyBorder="1" applyAlignment="1">
      <alignment horizontal="center" vertical="center" wrapText="1"/>
    </xf>
    <xf numFmtId="0" fontId="18" fillId="34" borderId="17" xfId="0" applyFont="1" applyFill="1" applyBorder="1" applyAlignment="1">
      <alignment horizontal="center" vertical="center" wrapText="1"/>
    </xf>
    <xf numFmtId="197" fontId="18" fillId="33" borderId="15" xfId="0" applyNumberFormat="1" applyFont="1" applyFill="1" applyBorder="1" applyAlignment="1">
      <alignment horizontal="center" vertical="center" wrapText="1"/>
    </xf>
    <xf numFmtId="197" fontId="18" fillId="33" borderId="17" xfId="0" applyNumberFormat="1" applyFont="1" applyFill="1" applyBorder="1" applyAlignment="1">
      <alignment horizontal="center" vertical="center" wrapText="1"/>
    </xf>
    <xf numFmtId="0" fontId="10" fillId="0" borderId="14" xfId="0" applyFont="1" applyBorder="1" applyAlignment="1">
      <alignment horizontal="left"/>
    </xf>
    <xf numFmtId="0" fontId="10" fillId="0" borderId="16" xfId="0" applyFont="1" applyBorder="1" applyAlignment="1">
      <alignment horizontal="left"/>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15" fontId="10" fillId="0" borderId="14" xfId="0" applyNumberFormat="1" applyFont="1" applyBorder="1" applyAlignment="1">
      <alignment horizontal="center" vertical="center"/>
    </xf>
    <xf numFmtId="0" fontId="13" fillId="35" borderId="11" xfId="0" applyFont="1" applyFill="1" applyBorder="1" applyAlignment="1" applyProtection="1">
      <alignment horizontal="center" vertical="center" wrapText="1"/>
      <protection locked="0"/>
    </xf>
    <xf numFmtId="0" fontId="13" fillId="35" borderId="11" xfId="0" applyFont="1" applyFill="1" applyBorder="1" applyAlignment="1" applyProtection="1">
      <alignment horizontal="center" vertical="center" textRotation="90" wrapText="1"/>
      <protection locked="0"/>
    </xf>
    <xf numFmtId="0" fontId="13" fillId="34" borderId="11" xfId="0" applyFont="1" applyFill="1" applyBorder="1" applyAlignment="1">
      <alignment horizontal="center" vertical="center" wrapText="1"/>
    </xf>
    <xf numFmtId="9" fontId="18" fillId="33" borderId="11" xfId="0" applyNumberFormat="1" applyFont="1" applyFill="1" applyBorder="1" applyAlignment="1">
      <alignment horizontal="center" vertical="center" wrapText="1"/>
    </xf>
    <xf numFmtId="0" fontId="18" fillId="33" borderId="11" xfId="0" applyFont="1" applyFill="1" applyBorder="1" applyAlignment="1">
      <alignment horizontal="left" vertical="center" wrapText="1" indent="1"/>
    </xf>
    <xf numFmtId="0" fontId="2" fillId="33" borderId="11"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70" fillId="33" borderId="15" xfId="0" applyFont="1" applyFill="1" applyBorder="1" applyAlignment="1">
      <alignment horizontal="left" vertical="center" wrapText="1" indent="1"/>
    </xf>
    <xf numFmtId="0" fontId="70" fillId="33" borderId="17" xfId="0" applyFont="1" applyFill="1" applyBorder="1" applyAlignment="1">
      <alignment horizontal="left" vertical="center" wrapText="1" indent="1"/>
    </xf>
    <xf numFmtId="0" fontId="20" fillId="34" borderId="11" xfId="0" applyFont="1" applyFill="1" applyBorder="1" applyAlignment="1">
      <alignment horizontal="center" vertical="center" textRotation="90" wrapText="1"/>
    </xf>
    <xf numFmtId="0" fontId="70" fillId="33" borderId="11" xfId="0" applyFont="1" applyFill="1" applyBorder="1" applyAlignment="1">
      <alignment horizontal="left" vertical="center" wrapText="1" indent="1"/>
    </xf>
    <xf numFmtId="0" fontId="18" fillId="33" borderId="15" xfId="0" applyFont="1" applyFill="1" applyBorder="1" applyAlignment="1">
      <alignment horizontal="left" vertical="center" wrapText="1" indent="1"/>
    </xf>
    <xf numFmtId="0" fontId="18" fillId="33" borderId="17" xfId="0" applyFont="1" applyFill="1" applyBorder="1" applyAlignment="1">
      <alignment horizontal="left" vertical="center" wrapText="1" indent="1"/>
    </xf>
    <xf numFmtId="0" fontId="14" fillId="0" borderId="0" xfId="0" applyFont="1" applyAlignment="1">
      <alignment horizontal="right" vertical="center" wrapText="1"/>
    </xf>
    <xf numFmtId="0" fontId="17" fillId="33" borderId="15" xfId="0" applyFont="1" applyFill="1" applyBorder="1" applyAlignment="1">
      <alignment horizontal="left" vertical="center" wrapText="1" indent="1"/>
    </xf>
    <xf numFmtId="0" fontId="17" fillId="33" borderId="11" xfId="0" applyFont="1" applyFill="1" applyBorder="1" applyAlignment="1">
      <alignment horizontal="left" vertical="center" wrapText="1" indent="1"/>
    </xf>
    <xf numFmtId="0" fontId="14" fillId="0" borderId="0" xfId="0" applyFont="1" applyAlignment="1">
      <alignment horizontal="left" vertical="center" wrapText="1"/>
    </xf>
    <xf numFmtId="0" fontId="14" fillId="0" borderId="0" xfId="0" applyFont="1" applyBorder="1" applyAlignment="1">
      <alignment horizontal="right" vertical="center" wrapText="1"/>
    </xf>
    <xf numFmtId="0" fontId="42" fillId="36" borderId="10" xfId="0" applyFont="1" applyFill="1" applyBorder="1" applyAlignment="1" applyProtection="1">
      <alignment horizontal="center" vertical="center" wrapText="1"/>
      <protection locked="0"/>
    </xf>
    <xf numFmtId="0" fontId="42" fillId="36" borderId="21" xfId="0" applyFont="1" applyFill="1" applyBorder="1" applyAlignment="1" applyProtection="1">
      <alignment horizontal="center" vertical="center" wrapText="1"/>
      <protection locked="0"/>
    </xf>
    <xf numFmtId="0" fontId="42" fillId="36" borderId="11" xfId="0" applyFont="1" applyFill="1" applyBorder="1" applyAlignment="1" applyProtection="1">
      <alignment horizontal="center" vertical="center" wrapText="1"/>
      <protection locked="0"/>
    </xf>
    <xf numFmtId="0" fontId="42" fillId="36" borderId="22" xfId="0" applyFont="1" applyFill="1" applyBorder="1" applyAlignment="1" applyProtection="1">
      <alignment horizontal="center" vertical="center" wrapText="1"/>
      <protection locked="0"/>
    </xf>
    <xf numFmtId="0" fontId="42" fillId="36" borderId="12" xfId="0" applyFont="1" applyFill="1" applyBorder="1" applyAlignment="1" applyProtection="1">
      <alignment horizontal="center" vertical="center" wrapText="1"/>
      <protection locked="0"/>
    </xf>
    <xf numFmtId="0" fontId="42" fillId="36" borderId="23" xfId="0" applyFont="1" applyFill="1" applyBorder="1" applyAlignment="1" applyProtection="1">
      <alignment horizontal="center" vertical="center" wrapText="1"/>
      <protection locked="0"/>
    </xf>
    <xf numFmtId="0" fontId="64" fillId="0" borderId="24" xfId="0" applyFont="1" applyBorder="1" applyAlignment="1">
      <alignment/>
    </xf>
    <xf numFmtId="0" fontId="64" fillId="0" borderId="25" xfId="0" applyFont="1" applyBorder="1" applyAlignment="1">
      <alignment/>
    </xf>
    <xf numFmtId="0" fontId="64" fillId="0" borderId="26" xfId="0" applyFont="1" applyBorder="1" applyAlignment="1">
      <alignment/>
    </xf>
    <xf numFmtId="0" fontId="64" fillId="0" borderId="11" xfId="0" applyFont="1" applyBorder="1" applyAlignment="1">
      <alignment/>
    </xf>
    <xf numFmtId="0" fontId="64" fillId="0" borderId="22" xfId="0" applyFont="1" applyBorder="1" applyAlignment="1">
      <alignment/>
    </xf>
    <xf numFmtId="0" fontId="64" fillId="0" borderId="12" xfId="0" applyFont="1" applyBorder="1" applyAlignment="1">
      <alignment/>
    </xf>
    <xf numFmtId="0" fontId="64" fillId="0" borderId="23" xfId="0" applyFont="1" applyBorder="1" applyAlignment="1">
      <alignment/>
    </xf>
    <xf numFmtId="0" fontId="64" fillId="0" borderId="10" xfId="0" applyFont="1" applyBorder="1" applyAlignment="1">
      <alignment/>
    </xf>
    <xf numFmtId="0" fontId="64" fillId="0" borderId="21" xfId="0" applyFont="1" applyBorder="1" applyAlignment="1">
      <alignment/>
    </xf>
    <xf numFmtId="0" fontId="0" fillId="0" borderId="10" xfId="0" applyFont="1" applyBorder="1" applyAlignment="1">
      <alignment/>
    </xf>
    <xf numFmtId="0" fontId="0" fillId="0" borderId="21" xfId="0" applyFont="1" applyBorder="1" applyAlignment="1">
      <alignment/>
    </xf>
    <xf numFmtId="9" fontId="40" fillId="0" borderId="10" xfId="0" applyNumberFormat="1" applyFont="1" applyFill="1" applyBorder="1" applyAlignment="1">
      <alignment horizontal="center" vertical="center" wrapText="1"/>
    </xf>
    <xf numFmtId="9" fontId="40" fillId="0" borderId="11" xfId="0" applyNumberFormat="1" applyFont="1" applyFill="1" applyBorder="1" applyAlignment="1">
      <alignment horizontal="center" vertical="center" wrapText="1"/>
    </xf>
    <xf numFmtId="9" fontId="40" fillId="0" borderId="12" xfId="0" applyNumberFormat="1" applyFont="1" applyFill="1" applyBorder="1" applyAlignment="1">
      <alignment horizontal="center" vertical="center" wrapText="1"/>
    </xf>
    <xf numFmtId="0" fontId="40" fillId="0" borderId="27"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29"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2" fillId="36" borderId="27" xfId="0" applyFont="1" applyFill="1" applyBorder="1" applyAlignment="1" applyProtection="1">
      <alignment horizontal="center" vertical="center" wrapText="1"/>
      <protection locked="0"/>
    </xf>
    <xf numFmtId="0" fontId="42" fillId="36" borderId="28" xfId="0" applyFont="1" applyFill="1" applyBorder="1" applyAlignment="1" applyProtection="1">
      <alignment horizontal="center" vertical="center" wrapText="1"/>
      <protection locked="0"/>
    </xf>
    <xf numFmtId="0" fontId="42" fillId="36" borderId="29" xfId="0" applyFont="1" applyFill="1" applyBorder="1" applyAlignment="1" applyProtection="1">
      <alignment horizontal="center" vertical="center" wrapText="1"/>
      <protection locked="0"/>
    </xf>
    <xf numFmtId="197" fontId="18" fillId="34" borderId="11" xfId="0" applyNumberFormat="1" applyFont="1" applyFill="1" applyBorder="1" applyAlignment="1">
      <alignment horizontal="center" vertical="center" wrapText="1"/>
    </xf>
    <xf numFmtId="197" fontId="18" fillId="34" borderId="15" xfId="0" applyNumberFormat="1" applyFont="1" applyFill="1" applyBorder="1" applyAlignment="1">
      <alignment horizontal="center" vertical="center" wrapText="1"/>
    </xf>
    <xf numFmtId="197" fontId="18" fillId="34" borderId="17" xfId="0" applyNumberFormat="1" applyFont="1" applyFill="1" applyBorder="1" applyAlignment="1">
      <alignment horizontal="center" vertical="center" wrapText="1"/>
    </xf>
    <xf numFmtId="197" fontId="18" fillId="34" borderId="11" xfId="0" applyNumberFormat="1" applyFont="1" applyFill="1" applyBorder="1" applyAlignment="1">
      <alignment vertical="center" wrapText="1"/>
    </xf>
    <xf numFmtId="9" fontId="18" fillId="25" borderId="11"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Q33"/>
  <sheetViews>
    <sheetView showGridLines="0" tabSelected="1" zoomScale="80" zoomScaleNormal="80" zoomScalePageLayoutView="60" workbookViewId="0" topLeftCell="A1">
      <pane xSplit="6" ySplit="7" topLeftCell="G8" activePane="bottomRight" state="frozen"/>
      <selection pane="topLeft" activeCell="A6" sqref="A6"/>
      <selection pane="topRight" activeCell="G6" sqref="G6"/>
      <selection pane="bottomLeft" activeCell="A8" sqref="A8"/>
      <selection pane="bottomRight" activeCell="M18" sqref="M18"/>
    </sheetView>
  </sheetViews>
  <sheetFormatPr defaultColWidth="11.421875" defaultRowHeight="15"/>
  <cols>
    <col min="1" max="1" width="5.57421875" style="23" customWidth="1"/>
    <col min="2" max="2" width="40.7109375" style="23" customWidth="1"/>
    <col min="3" max="3" width="6.28125" style="43" customWidth="1"/>
    <col min="4" max="4" width="28.00390625" style="23" customWidth="1"/>
    <col min="5" max="5" width="10.00390625" style="23" customWidth="1"/>
    <col min="6" max="6" width="24.7109375" style="23" customWidth="1"/>
    <col min="7" max="7" width="13.140625" style="23" customWidth="1"/>
    <col min="8" max="8" width="13.7109375" style="23" customWidth="1"/>
    <col min="9" max="9" width="12.140625" style="55" customWidth="1"/>
    <col min="10" max="10" width="15.8515625" style="23" customWidth="1"/>
    <col min="11" max="11" width="21.7109375" style="23" customWidth="1"/>
    <col min="12" max="12" width="18.7109375" style="23" customWidth="1"/>
    <col min="13" max="13" width="18.140625" style="23" customWidth="1"/>
    <col min="14" max="14" width="21.57421875" style="23" customWidth="1"/>
    <col min="15" max="15" width="14.421875" style="89" customWidth="1"/>
    <col min="16" max="16" width="12.8515625" style="23" customWidth="1"/>
    <col min="17" max="17" width="13.421875" style="89" customWidth="1"/>
    <col min="18" max="16384" width="11.421875" style="23" customWidth="1"/>
  </cols>
  <sheetData>
    <row r="1" spans="1:17" s="19" customFormat="1" ht="16.5" customHeight="1">
      <c r="A1" s="122" t="s">
        <v>23</v>
      </c>
      <c r="B1" s="123"/>
      <c r="C1" s="124" t="s">
        <v>52</v>
      </c>
      <c r="D1" s="125"/>
      <c r="E1" s="125"/>
      <c r="F1" s="125"/>
      <c r="G1" s="125"/>
      <c r="H1" s="125"/>
      <c r="I1" s="126"/>
      <c r="J1" s="24" t="s">
        <v>0</v>
      </c>
      <c r="K1" s="47" t="s">
        <v>53</v>
      </c>
      <c r="L1" s="44"/>
      <c r="M1" s="44"/>
      <c r="N1" s="44"/>
      <c r="O1" s="86"/>
      <c r="P1" s="44"/>
      <c r="Q1" s="90"/>
    </row>
    <row r="2" spans="1:17" s="20" customFormat="1" ht="16.5" customHeight="1">
      <c r="A2" s="122" t="s">
        <v>24</v>
      </c>
      <c r="B2" s="123"/>
      <c r="C2" s="124" t="s">
        <v>54</v>
      </c>
      <c r="D2" s="125"/>
      <c r="E2" s="125"/>
      <c r="F2" s="125"/>
      <c r="G2" s="125"/>
      <c r="H2" s="125"/>
      <c r="I2" s="126"/>
      <c r="J2" s="124" t="s">
        <v>25</v>
      </c>
      <c r="K2" s="126"/>
      <c r="L2" s="127" t="s">
        <v>69</v>
      </c>
      <c r="M2" s="128"/>
      <c r="N2" s="128"/>
      <c r="O2" s="128"/>
      <c r="P2" s="128"/>
      <c r="Q2" s="129"/>
    </row>
    <row r="3" spans="1:17" s="21" customFormat="1" ht="16.5" customHeight="1">
      <c r="A3" s="122" t="s">
        <v>26</v>
      </c>
      <c r="B3" s="123"/>
      <c r="C3" s="130" t="s">
        <v>55</v>
      </c>
      <c r="D3" s="131"/>
      <c r="E3" s="131"/>
      <c r="F3" s="131"/>
      <c r="G3" s="131"/>
      <c r="H3" s="131"/>
      <c r="I3" s="132"/>
      <c r="J3" s="130" t="s">
        <v>27</v>
      </c>
      <c r="K3" s="132"/>
      <c r="L3" s="133" t="s">
        <v>60</v>
      </c>
      <c r="M3" s="128"/>
      <c r="N3" s="128"/>
      <c r="O3" s="128"/>
      <c r="P3" s="128"/>
      <c r="Q3" s="129"/>
    </row>
    <row r="4" spans="1:17" s="21" customFormat="1" ht="16.5" customHeight="1">
      <c r="A4" s="122" t="s">
        <v>28</v>
      </c>
      <c r="B4" s="123"/>
      <c r="C4" s="45" t="s">
        <v>56</v>
      </c>
      <c r="D4" s="46"/>
      <c r="E4" s="46"/>
      <c r="F4" s="46"/>
      <c r="G4" s="46"/>
      <c r="H4" s="46"/>
      <c r="I4" s="52"/>
      <c r="J4" s="46"/>
      <c r="K4" s="46"/>
      <c r="L4" s="46"/>
      <c r="M4" s="46"/>
      <c r="N4" s="46"/>
      <c r="O4" s="52"/>
      <c r="P4" s="46"/>
      <c r="Q4" s="81"/>
    </row>
    <row r="5" spans="1:17" s="22" customFormat="1" ht="15">
      <c r="A5" s="25"/>
      <c r="B5" s="25"/>
      <c r="C5" s="40"/>
      <c r="D5" s="25"/>
      <c r="E5" s="25"/>
      <c r="F5" s="25"/>
      <c r="G5" s="25"/>
      <c r="H5" s="25"/>
      <c r="I5" s="53"/>
      <c r="J5" s="25"/>
      <c r="K5" s="25"/>
      <c r="L5" s="25"/>
      <c r="M5" s="25"/>
      <c r="N5" s="25"/>
      <c r="O5" s="87"/>
      <c r="P5" s="25"/>
      <c r="Q5" s="87"/>
    </row>
    <row r="6" spans="1:17" s="22" customFormat="1" ht="24.75" customHeight="1">
      <c r="A6" s="134" t="s">
        <v>1</v>
      </c>
      <c r="B6" s="134" t="s">
        <v>51</v>
      </c>
      <c r="C6" s="135" t="s">
        <v>61</v>
      </c>
      <c r="D6" s="134" t="s">
        <v>29</v>
      </c>
      <c r="E6" s="134" t="s">
        <v>4</v>
      </c>
      <c r="F6" s="134" t="s">
        <v>30</v>
      </c>
      <c r="G6" s="134" t="s">
        <v>7</v>
      </c>
      <c r="H6" s="134"/>
      <c r="I6" s="134" t="s">
        <v>2</v>
      </c>
      <c r="J6" s="134" t="s">
        <v>8</v>
      </c>
      <c r="K6" s="134" t="s">
        <v>6</v>
      </c>
      <c r="L6" s="134" t="s">
        <v>31</v>
      </c>
      <c r="M6" s="134" t="s">
        <v>5</v>
      </c>
      <c r="N6" s="134" t="s">
        <v>3</v>
      </c>
      <c r="O6" s="136" t="s">
        <v>32</v>
      </c>
      <c r="P6" s="136" t="s">
        <v>33</v>
      </c>
      <c r="Q6" s="136" t="s">
        <v>34</v>
      </c>
    </row>
    <row r="7" spans="1:17" s="22" customFormat="1" ht="33.75" customHeight="1">
      <c r="A7" s="134"/>
      <c r="B7" s="134"/>
      <c r="C7" s="135"/>
      <c r="D7" s="134"/>
      <c r="E7" s="134"/>
      <c r="F7" s="134"/>
      <c r="G7" s="50" t="s">
        <v>35</v>
      </c>
      <c r="H7" s="50" t="s">
        <v>36</v>
      </c>
      <c r="I7" s="134"/>
      <c r="J7" s="134"/>
      <c r="K7" s="134"/>
      <c r="L7" s="134"/>
      <c r="M7" s="134"/>
      <c r="N7" s="134"/>
      <c r="O7" s="136"/>
      <c r="P7" s="136"/>
      <c r="Q7" s="136"/>
    </row>
    <row r="8" spans="1:17" ht="105" customHeight="1">
      <c r="A8" s="49">
        <v>1</v>
      </c>
      <c r="B8" s="96" t="s">
        <v>70</v>
      </c>
      <c r="C8" s="78" t="s">
        <v>62</v>
      </c>
      <c r="D8" s="92" t="s">
        <v>72</v>
      </c>
      <c r="E8" s="59">
        <v>1</v>
      </c>
      <c r="F8" s="92" t="s">
        <v>71</v>
      </c>
      <c r="G8" s="64">
        <v>43009</v>
      </c>
      <c r="H8" s="180">
        <v>43100</v>
      </c>
      <c r="I8" s="65">
        <f>DATEDIF(G8,H8,"d")/7</f>
        <v>13</v>
      </c>
      <c r="J8" s="74"/>
      <c r="K8" s="61"/>
      <c r="L8" s="184">
        <v>1</v>
      </c>
      <c r="M8" s="98" t="s">
        <v>98</v>
      </c>
      <c r="N8" s="62" t="s">
        <v>80</v>
      </c>
      <c r="O8" s="82"/>
      <c r="P8" s="63"/>
      <c r="Q8" s="80"/>
    </row>
    <row r="9" spans="1:17" s="48" customFormat="1" ht="151.5" customHeight="1">
      <c r="A9" s="51">
        <v>2</v>
      </c>
      <c r="B9" s="95" t="s">
        <v>73</v>
      </c>
      <c r="C9" s="78" t="s">
        <v>63</v>
      </c>
      <c r="D9" s="56" t="s">
        <v>74</v>
      </c>
      <c r="E9" s="59">
        <v>1</v>
      </c>
      <c r="F9" s="57" t="s">
        <v>75</v>
      </c>
      <c r="G9" s="64">
        <v>43009</v>
      </c>
      <c r="H9" s="180">
        <v>43251</v>
      </c>
      <c r="I9" s="65">
        <f>DATEDIF(G9,H9,"d")/7</f>
        <v>34.57142857142857</v>
      </c>
      <c r="J9" s="61"/>
      <c r="K9" s="61"/>
      <c r="L9" s="61">
        <f>SUM(J9:J9)/1</f>
        <v>0</v>
      </c>
      <c r="M9" s="83" t="s">
        <v>98</v>
      </c>
      <c r="N9" s="62" t="s">
        <v>82</v>
      </c>
      <c r="O9" s="66"/>
      <c r="P9" s="66"/>
      <c r="Q9" s="84"/>
    </row>
    <row r="10" spans="1:17" s="22" customFormat="1" ht="105.75" customHeight="1">
      <c r="A10" s="139">
        <v>3</v>
      </c>
      <c r="B10" s="141" t="s">
        <v>76</v>
      </c>
      <c r="C10" s="143" t="s">
        <v>64</v>
      </c>
      <c r="D10" s="138" t="s">
        <v>78</v>
      </c>
      <c r="E10" s="67">
        <v>1</v>
      </c>
      <c r="F10" s="56" t="s">
        <v>77</v>
      </c>
      <c r="G10" s="64">
        <v>42979</v>
      </c>
      <c r="H10" s="180">
        <v>43023</v>
      </c>
      <c r="I10" s="65">
        <f aca="true" t="shared" si="0" ref="I10:I20">DATEDIF(G10,H10,"d")/7</f>
        <v>6.285714285714286</v>
      </c>
      <c r="J10" s="74"/>
      <c r="K10" s="68"/>
      <c r="L10" s="137">
        <v>0.5</v>
      </c>
      <c r="M10" s="83" t="s">
        <v>99</v>
      </c>
      <c r="N10" s="62" t="s">
        <v>81</v>
      </c>
      <c r="O10" s="85"/>
      <c r="P10" s="69"/>
      <c r="Q10" s="91"/>
    </row>
    <row r="11" spans="1:17" ht="135.75" customHeight="1">
      <c r="A11" s="140"/>
      <c r="B11" s="142"/>
      <c r="C11" s="143"/>
      <c r="D11" s="144"/>
      <c r="E11" s="70">
        <v>3</v>
      </c>
      <c r="F11" s="93" t="s">
        <v>79</v>
      </c>
      <c r="G11" s="64">
        <v>43023</v>
      </c>
      <c r="H11" s="180">
        <v>43281</v>
      </c>
      <c r="I11" s="60">
        <f t="shared" si="0"/>
        <v>36.857142857142854</v>
      </c>
      <c r="J11" s="74"/>
      <c r="K11" s="79"/>
      <c r="L11" s="137"/>
      <c r="M11" s="83" t="s">
        <v>100</v>
      </c>
      <c r="N11" s="62" t="s">
        <v>82</v>
      </c>
      <c r="O11" s="85"/>
      <c r="P11" s="71"/>
      <c r="Q11" s="91"/>
    </row>
    <row r="12" spans="1:17" ht="81.75" customHeight="1">
      <c r="A12" s="139">
        <v>4</v>
      </c>
      <c r="B12" s="145" t="s">
        <v>83</v>
      </c>
      <c r="C12" s="143" t="s">
        <v>65</v>
      </c>
      <c r="D12" s="138" t="s">
        <v>84</v>
      </c>
      <c r="E12" s="118">
        <v>1</v>
      </c>
      <c r="F12" s="116" t="s">
        <v>57</v>
      </c>
      <c r="G12" s="120">
        <v>43009</v>
      </c>
      <c r="H12" s="181">
        <v>43100</v>
      </c>
      <c r="I12" s="112">
        <f t="shared" si="0"/>
        <v>13</v>
      </c>
      <c r="J12" s="114"/>
      <c r="K12" s="114"/>
      <c r="L12" s="114">
        <f>SUM(J12:J13)/2</f>
        <v>0</v>
      </c>
      <c r="M12" s="99" t="s">
        <v>101</v>
      </c>
      <c r="N12" s="99" t="s">
        <v>85</v>
      </c>
      <c r="O12" s="103"/>
      <c r="P12" s="103"/>
      <c r="Q12" s="99"/>
    </row>
    <row r="13" spans="1:17" ht="54" customHeight="1">
      <c r="A13" s="139"/>
      <c r="B13" s="146"/>
      <c r="C13" s="143"/>
      <c r="D13" s="138"/>
      <c r="E13" s="119"/>
      <c r="F13" s="117"/>
      <c r="G13" s="121"/>
      <c r="H13" s="182"/>
      <c r="I13" s="113"/>
      <c r="J13" s="115"/>
      <c r="K13" s="115"/>
      <c r="L13" s="115"/>
      <c r="M13" s="100"/>
      <c r="N13" s="100"/>
      <c r="O13" s="104"/>
      <c r="P13" s="104"/>
      <c r="Q13" s="100"/>
    </row>
    <row r="14" spans="1:17" ht="69" customHeight="1">
      <c r="A14" s="139">
        <v>5</v>
      </c>
      <c r="B14" s="148" t="s">
        <v>86</v>
      </c>
      <c r="C14" s="143" t="s">
        <v>66</v>
      </c>
      <c r="D14" s="138" t="s">
        <v>87</v>
      </c>
      <c r="E14" s="59">
        <v>1</v>
      </c>
      <c r="F14" s="56" t="s">
        <v>88</v>
      </c>
      <c r="G14" s="64">
        <v>43132</v>
      </c>
      <c r="H14" s="180">
        <v>43281</v>
      </c>
      <c r="I14" s="72">
        <f t="shared" si="0"/>
        <v>21.285714285714285</v>
      </c>
      <c r="J14" s="74"/>
      <c r="K14" s="73"/>
      <c r="L14" s="105">
        <f>SUM(J14:J15)/2</f>
        <v>0</v>
      </c>
      <c r="M14" s="91" t="s">
        <v>102</v>
      </c>
      <c r="N14" s="62" t="s">
        <v>85</v>
      </c>
      <c r="O14" s="88"/>
      <c r="P14" s="63"/>
      <c r="Q14" s="94"/>
    </row>
    <row r="15" spans="1:17" ht="97.5" customHeight="1">
      <c r="A15" s="139"/>
      <c r="B15" s="142"/>
      <c r="C15" s="143"/>
      <c r="D15" s="138"/>
      <c r="E15" s="75">
        <v>2</v>
      </c>
      <c r="F15" s="56" t="s">
        <v>89</v>
      </c>
      <c r="G15" s="64">
        <v>43132</v>
      </c>
      <c r="H15" s="180">
        <v>43281</v>
      </c>
      <c r="I15" s="72">
        <f t="shared" si="0"/>
        <v>21.285714285714285</v>
      </c>
      <c r="J15" s="74"/>
      <c r="K15" s="76"/>
      <c r="L15" s="105"/>
      <c r="M15" s="91" t="s">
        <v>103</v>
      </c>
      <c r="N15" s="62" t="s">
        <v>90</v>
      </c>
      <c r="O15" s="88"/>
      <c r="P15" s="63"/>
      <c r="Q15" s="88"/>
    </row>
    <row r="16" spans="1:17" ht="102" customHeight="1">
      <c r="A16" s="140">
        <v>6</v>
      </c>
      <c r="B16" s="149" t="s">
        <v>91</v>
      </c>
      <c r="C16" s="143" t="s">
        <v>67</v>
      </c>
      <c r="D16" s="138" t="s">
        <v>92</v>
      </c>
      <c r="E16" s="106">
        <v>1</v>
      </c>
      <c r="F16" s="108" t="s">
        <v>93</v>
      </c>
      <c r="G16" s="110">
        <v>43132</v>
      </c>
      <c r="H16" s="181">
        <v>43465</v>
      </c>
      <c r="I16" s="112"/>
      <c r="J16" s="114"/>
      <c r="K16" s="99"/>
      <c r="L16" s="105">
        <f>SUM(J16:J17)/2</f>
        <v>0</v>
      </c>
      <c r="M16" s="101" t="s">
        <v>104</v>
      </c>
      <c r="N16" s="99" t="s">
        <v>90</v>
      </c>
      <c r="O16" s="103"/>
      <c r="P16" s="103"/>
      <c r="Q16" s="99"/>
    </row>
    <row r="17" spans="1:17" ht="51" customHeight="1">
      <c r="A17" s="140"/>
      <c r="B17" s="144"/>
      <c r="C17" s="143"/>
      <c r="D17" s="138"/>
      <c r="E17" s="107"/>
      <c r="F17" s="109"/>
      <c r="G17" s="111"/>
      <c r="H17" s="182"/>
      <c r="I17" s="113"/>
      <c r="J17" s="115"/>
      <c r="K17" s="100"/>
      <c r="L17" s="105"/>
      <c r="M17" s="102"/>
      <c r="N17" s="100"/>
      <c r="O17" s="104"/>
      <c r="P17" s="104"/>
      <c r="Q17" s="100"/>
    </row>
    <row r="18" spans="1:17" ht="81.75" customHeight="1">
      <c r="A18" s="140">
        <v>7</v>
      </c>
      <c r="B18" s="149" t="s">
        <v>94</v>
      </c>
      <c r="C18" s="143" t="s">
        <v>68</v>
      </c>
      <c r="D18" s="138" t="s">
        <v>95</v>
      </c>
      <c r="E18" s="77">
        <v>1</v>
      </c>
      <c r="F18" s="58" t="s">
        <v>96</v>
      </c>
      <c r="G18" s="97">
        <v>43132</v>
      </c>
      <c r="H18" s="183">
        <v>43465</v>
      </c>
      <c r="I18" s="72">
        <f t="shared" si="0"/>
        <v>47.57142857142857</v>
      </c>
      <c r="J18" s="74"/>
      <c r="K18" s="73"/>
      <c r="L18" s="105">
        <f>SUM(J18:J20)/3</f>
        <v>0</v>
      </c>
      <c r="M18" s="91" t="s">
        <v>104</v>
      </c>
      <c r="N18" s="62" t="s">
        <v>80</v>
      </c>
      <c r="O18" s="69"/>
      <c r="P18" s="71"/>
      <c r="Q18" s="69"/>
    </row>
    <row r="19" spans="1:17" ht="68.25" customHeight="1">
      <c r="A19" s="140"/>
      <c r="B19" s="144"/>
      <c r="C19" s="143"/>
      <c r="D19" s="138"/>
      <c r="E19" s="77"/>
      <c r="F19" s="58" t="s">
        <v>58</v>
      </c>
      <c r="G19" s="97">
        <v>43132</v>
      </c>
      <c r="H19" s="183">
        <v>43465</v>
      </c>
      <c r="I19" s="72">
        <f t="shared" si="0"/>
        <v>47.57142857142857</v>
      </c>
      <c r="J19" s="74"/>
      <c r="K19" s="73"/>
      <c r="L19" s="105"/>
      <c r="M19" s="91" t="s">
        <v>104</v>
      </c>
      <c r="N19" s="62" t="s">
        <v>80</v>
      </c>
      <c r="O19" s="69"/>
      <c r="P19" s="71"/>
      <c r="Q19" s="69"/>
    </row>
    <row r="20" spans="1:17" ht="69" customHeight="1">
      <c r="A20" s="140"/>
      <c r="B20" s="144"/>
      <c r="C20" s="143"/>
      <c r="D20" s="138"/>
      <c r="E20" s="77"/>
      <c r="F20" s="58" t="s">
        <v>59</v>
      </c>
      <c r="G20" s="97">
        <v>43132</v>
      </c>
      <c r="H20" s="180">
        <v>43830</v>
      </c>
      <c r="I20" s="72">
        <f t="shared" si="0"/>
        <v>99.71428571428571</v>
      </c>
      <c r="J20" s="74"/>
      <c r="K20" s="73"/>
      <c r="L20" s="105"/>
      <c r="M20" s="91" t="s">
        <v>104</v>
      </c>
      <c r="N20" s="62" t="s">
        <v>97</v>
      </c>
      <c r="O20" s="69"/>
      <c r="P20" s="71"/>
      <c r="Q20" s="69"/>
    </row>
    <row r="21" spans="1:17" ht="18.75" customHeight="1">
      <c r="A21" s="151" t="s">
        <v>37</v>
      </c>
      <c r="B21" s="151"/>
      <c r="C21" s="151"/>
      <c r="D21" s="151"/>
      <c r="E21" s="26" t="s">
        <v>38</v>
      </c>
      <c r="F21" s="27">
        <f>SUM(L8)</f>
        <v>1</v>
      </c>
      <c r="G21" s="28"/>
      <c r="H21" s="28"/>
      <c r="I21" s="54"/>
      <c r="J21" s="28"/>
      <c r="K21" s="28"/>
      <c r="L21" s="28"/>
      <c r="M21" s="28"/>
      <c r="N21" s="28"/>
      <c r="O21" s="53"/>
      <c r="P21" s="29"/>
      <c r="Q21" s="53"/>
    </row>
    <row r="22" spans="1:17" ht="18.75" customHeight="1">
      <c r="A22" s="30"/>
      <c r="B22" s="30"/>
      <c r="C22" s="41"/>
      <c r="D22" s="31"/>
      <c r="E22" s="26" t="s">
        <v>39</v>
      </c>
      <c r="F22" s="27">
        <f>L9</f>
        <v>0</v>
      </c>
      <c r="G22" s="28"/>
      <c r="H22" s="28"/>
      <c r="I22" s="54"/>
      <c r="J22" s="28"/>
      <c r="K22" s="28"/>
      <c r="L22" s="28"/>
      <c r="M22" s="28"/>
      <c r="N22" s="28"/>
      <c r="O22" s="53"/>
      <c r="P22" s="29"/>
      <c r="Q22" s="53"/>
    </row>
    <row r="23" spans="1:17" ht="18.75" customHeight="1">
      <c r="A23" s="30"/>
      <c r="B23" s="30"/>
      <c r="C23" s="41"/>
      <c r="D23" s="31"/>
      <c r="E23" s="26" t="s">
        <v>40</v>
      </c>
      <c r="F23" s="27">
        <f>L10</f>
        <v>0.5</v>
      </c>
      <c r="G23" s="28"/>
      <c r="H23" s="28"/>
      <c r="I23" s="54"/>
      <c r="J23" s="28"/>
      <c r="K23" s="28"/>
      <c r="L23" s="28"/>
      <c r="M23" s="28"/>
      <c r="N23" s="28"/>
      <c r="O23" s="53"/>
      <c r="P23" s="29"/>
      <c r="Q23" s="53"/>
    </row>
    <row r="24" spans="1:17" ht="18.75" customHeight="1">
      <c r="A24" s="30"/>
      <c r="B24" s="30"/>
      <c r="C24" s="41"/>
      <c r="D24" s="31"/>
      <c r="E24" s="26" t="s">
        <v>41</v>
      </c>
      <c r="F24" s="27">
        <f>L12</f>
        <v>0</v>
      </c>
      <c r="G24" s="28"/>
      <c r="H24" s="28"/>
      <c r="I24" s="54"/>
      <c r="J24" s="28"/>
      <c r="K24" s="28"/>
      <c r="L24" s="28"/>
      <c r="M24" s="28"/>
      <c r="N24" s="28"/>
      <c r="O24" s="53"/>
      <c r="P24" s="29"/>
      <c r="Q24" s="53"/>
    </row>
    <row r="25" spans="1:17" ht="18.75" customHeight="1">
      <c r="A25" s="30"/>
      <c r="B25" s="30"/>
      <c r="C25" s="41"/>
      <c r="D25" s="31"/>
      <c r="E25" s="26" t="s">
        <v>42</v>
      </c>
      <c r="F25" s="27">
        <f>L14</f>
        <v>0</v>
      </c>
      <c r="G25" s="28"/>
      <c r="H25" s="28"/>
      <c r="I25" s="54"/>
      <c r="J25" s="28"/>
      <c r="K25" s="28"/>
      <c r="L25" s="28"/>
      <c r="M25" s="28"/>
      <c r="N25" s="28"/>
      <c r="O25" s="53"/>
      <c r="P25" s="29"/>
      <c r="Q25" s="53"/>
    </row>
    <row r="26" spans="1:17" ht="15">
      <c r="A26" s="30"/>
      <c r="B26" s="30"/>
      <c r="C26" s="41"/>
      <c r="D26" s="31"/>
      <c r="E26" s="26" t="s">
        <v>43</v>
      </c>
      <c r="F26" s="27">
        <f>L16</f>
        <v>0</v>
      </c>
      <c r="G26" s="28"/>
      <c r="H26" s="28"/>
      <c r="I26" s="54"/>
      <c r="J26" s="28"/>
      <c r="K26" s="28"/>
      <c r="L26" s="28"/>
      <c r="M26" s="28"/>
      <c r="N26" s="28"/>
      <c r="O26" s="53"/>
      <c r="P26" s="29"/>
      <c r="Q26" s="53"/>
    </row>
    <row r="27" spans="1:17" ht="15">
      <c r="A27" s="30"/>
      <c r="B27" s="30"/>
      <c r="C27" s="41"/>
      <c r="D27" s="31"/>
      <c r="E27" s="26" t="s">
        <v>44</v>
      </c>
      <c r="F27" s="27">
        <f>L18</f>
        <v>0</v>
      </c>
      <c r="G27" s="28"/>
      <c r="H27" s="28"/>
      <c r="I27" s="54"/>
      <c r="J27" s="28"/>
      <c r="K27" s="28"/>
      <c r="L27" s="28"/>
      <c r="M27" s="28"/>
      <c r="N27" s="28"/>
      <c r="O27" s="53"/>
      <c r="P27" s="29"/>
      <c r="Q27" s="53"/>
    </row>
    <row r="28" spans="1:17" ht="15">
      <c r="A28" s="30"/>
      <c r="B28" s="30"/>
      <c r="C28" s="41"/>
      <c r="D28" s="31"/>
      <c r="E28" s="32"/>
      <c r="F28" s="33"/>
      <c r="G28" s="28"/>
      <c r="H28" s="28"/>
      <c r="I28" s="54"/>
      <c r="J28" s="28"/>
      <c r="K28" s="28"/>
      <c r="L28" s="28"/>
      <c r="M28" s="28"/>
      <c r="N28" s="28"/>
      <c r="O28" s="53"/>
      <c r="P28" s="29"/>
      <c r="Q28" s="53"/>
    </row>
    <row r="29" spans="1:17" ht="15">
      <c r="A29" s="147" t="s">
        <v>45</v>
      </c>
      <c r="B29" s="147"/>
      <c r="C29" s="147"/>
      <c r="D29" s="147"/>
      <c r="E29" s="34">
        <f>SUM(F21:F27)/19</f>
        <v>0.07894736842105263</v>
      </c>
      <c r="F29" s="32" t="s">
        <v>46</v>
      </c>
      <c r="G29" s="28"/>
      <c r="H29" s="28"/>
      <c r="I29" s="54"/>
      <c r="J29" s="28"/>
      <c r="K29" s="28"/>
      <c r="L29" s="28"/>
      <c r="M29" s="28"/>
      <c r="N29" s="28"/>
      <c r="O29" s="53"/>
      <c r="P29" s="29"/>
      <c r="Q29" s="53"/>
    </row>
    <row r="30" spans="1:17" ht="15">
      <c r="A30" s="35"/>
      <c r="B30" s="35"/>
      <c r="C30" s="42"/>
      <c r="D30" s="35"/>
      <c r="E30" s="36"/>
      <c r="F30" s="37"/>
      <c r="G30" s="38"/>
      <c r="H30" s="38"/>
      <c r="I30" s="54"/>
      <c r="J30" s="38"/>
      <c r="K30" s="38"/>
      <c r="L30" s="38"/>
      <c r="M30" s="38"/>
      <c r="N30" s="38"/>
      <c r="O30" s="87"/>
      <c r="P30" s="25"/>
      <c r="Q30" s="87"/>
    </row>
    <row r="31" spans="1:17" ht="34.5" customHeight="1">
      <c r="A31" s="150" t="s">
        <v>47</v>
      </c>
      <c r="B31" s="150"/>
      <c r="C31" s="150"/>
      <c r="D31" s="150"/>
      <c r="E31" s="28"/>
      <c r="F31" s="28"/>
      <c r="G31" s="28"/>
      <c r="H31" s="28"/>
      <c r="I31" s="54"/>
      <c r="J31" s="28"/>
      <c r="K31" s="28"/>
      <c r="L31" s="28"/>
      <c r="M31" s="28"/>
      <c r="N31" s="28"/>
      <c r="O31" s="53"/>
      <c r="P31" s="29"/>
      <c r="Q31" s="53"/>
    </row>
    <row r="32" spans="1:17" ht="15">
      <c r="A32" s="150" t="s">
        <v>48</v>
      </c>
      <c r="B32" s="150"/>
      <c r="C32" s="150"/>
      <c r="D32" s="150"/>
      <c r="E32" s="28"/>
      <c r="F32" s="28"/>
      <c r="G32" s="28"/>
      <c r="H32" s="28"/>
      <c r="I32" s="54"/>
      <c r="J32" s="28"/>
      <c r="K32" s="28"/>
      <c r="L32" s="28"/>
      <c r="M32" s="28"/>
      <c r="N32" s="28"/>
      <c r="O32" s="53"/>
      <c r="P32" s="29"/>
      <c r="Q32" s="53"/>
    </row>
    <row r="33" spans="1:17" ht="15">
      <c r="A33" s="150" t="s">
        <v>49</v>
      </c>
      <c r="B33" s="150"/>
      <c r="C33" s="150"/>
      <c r="D33" s="150"/>
      <c r="E33" s="39" t="s">
        <v>50</v>
      </c>
      <c r="F33" s="28"/>
      <c r="G33" s="28"/>
      <c r="H33" s="28"/>
      <c r="I33" s="54"/>
      <c r="J33" s="28"/>
      <c r="K33" s="28"/>
      <c r="L33" s="28"/>
      <c r="M33" s="28"/>
      <c r="N33" s="28"/>
      <c r="O33" s="53"/>
      <c r="P33" s="29"/>
      <c r="Q33" s="53"/>
    </row>
  </sheetData>
  <sheetProtection/>
  <mergeCells count="81">
    <mergeCell ref="A31:D31"/>
    <mergeCell ref="A32:D32"/>
    <mergeCell ref="A33:D33"/>
    <mergeCell ref="A21:D21"/>
    <mergeCell ref="A18:A20"/>
    <mergeCell ref="B18:B20"/>
    <mergeCell ref="C18:C20"/>
    <mergeCell ref="D18:D20"/>
    <mergeCell ref="L18:L20"/>
    <mergeCell ref="A29:D29"/>
    <mergeCell ref="A14:A15"/>
    <mergeCell ref="B14:B15"/>
    <mergeCell ref="C14:C15"/>
    <mergeCell ref="D14:D15"/>
    <mergeCell ref="L14:L15"/>
    <mergeCell ref="A16:A17"/>
    <mergeCell ref="B16:B17"/>
    <mergeCell ref="C16:C17"/>
    <mergeCell ref="D16:D17"/>
    <mergeCell ref="A10:A11"/>
    <mergeCell ref="B10:B11"/>
    <mergeCell ref="C10:C11"/>
    <mergeCell ref="D10:D11"/>
    <mergeCell ref="A12:A13"/>
    <mergeCell ref="B12:B13"/>
    <mergeCell ref="C12:C13"/>
    <mergeCell ref="D12:D13"/>
    <mergeCell ref="M6:M7"/>
    <mergeCell ref="N6:N7"/>
    <mergeCell ref="O6:O7"/>
    <mergeCell ref="P6:P7"/>
    <mergeCell ref="Q6:Q7"/>
    <mergeCell ref="L12:L13"/>
    <mergeCell ref="L10:L11"/>
    <mergeCell ref="F6:F7"/>
    <mergeCell ref="G6:H6"/>
    <mergeCell ref="I6:I7"/>
    <mergeCell ref="J6:J7"/>
    <mergeCell ref="K6:K7"/>
    <mergeCell ref="L6:L7"/>
    <mergeCell ref="A3:B3"/>
    <mergeCell ref="C3:I3"/>
    <mergeCell ref="J3:K3"/>
    <mergeCell ref="L3:Q3"/>
    <mergeCell ref="A4:B4"/>
    <mergeCell ref="A6:A7"/>
    <mergeCell ref="B6:B7"/>
    <mergeCell ref="C6:C7"/>
    <mergeCell ref="D6:D7"/>
    <mergeCell ref="E6:E7"/>
    <mergeCell ref="A1:B1"/>
    <mergeCell ref="C1:I1"/>
    <mergeCell ref="A2:B2"/>
    <mergeCell ref="C2:I2"/>
    <mergeCell ref="J2:K2"/>
    <mergeCell ref="L2:Q2"/>
    <mergeCell ref="F12:F13"/>
    <mergeCell ref="E12:E13"/>
    <mergeCell ref="G12:G13"/>
    <mergeCell ref="H12:H13"/>
    <mergeCell ref="I12:I13"/>
    <mergeCell ref="J12:J13"/>
    <mergeCell ref="K12:K13"/>
    <mergeCell ref="M12:M13"/>
    <mergeCell ref="N12:N13"/>
    <mergeCell ref="O12:O13"/>
    <mergeCell ref="P12:P13"/>
    <mergeCell ref="Q12:Q13"/>
    <mergeCell ref="E16:E17"/>
    <mergeCell ref="F16:F17"/>
    <mergeCell ref="G16:G17"/>
    <mergeCell ref="H16:H17"/>
    <mergeCell ref="I16:I17"/>
    <mergeCell ref="J16:J17"/>
    <mergeCell ref="K16:K17"/>
    <mergeCell ref="M16:M17"/>
    <mergeCell ref="N16:N17"/>
    <mergeCell ref="O16:O17"/>
    <mergeCell ref="P16:P17"/>
    <mergeCell ref="Q16:Q17"/>
    <mergeCell ref="L16:L17"/>
  </mergeCells>
  <dataValidations count="1">
    <dataValidation type="date" operator="greaterThanOrEqual" allowBlank="1" showInputMessage="1" showErrorMessage="1" sqref="E8:E12 E14:E16 E18:E25">
      <formula1>41426</formula1>
    </dataValidation>
  </dataValidations>
  <printOptions/>
  <pageMargins left="1.220472440944882" right="0.2362204724409449" top="0.8661417322834646" bottom="0.3937007874015748" header="0.31496062992125984" footer="0.15748031496062992"/>
  <pageSetup horizontalDpi="600" verticalDpi="600" orientation="landscape" paperSize="5" scale="54" r:id="rId4"/>
  <headerFooter>
    <oddHeader>&amp;L&amp;G&amp;C&amp;"Arial,Negrita"&amp;14
PLAN DE MEJORAMIENTO ARCHIVÍSTICO
&amp;RVersión: 01
2015/08/04
&amp;P de &amp;N</oddHeader>
    <oddFooter>&amp;L&amp;"Arial,Normal"&amp;10Proceso: Inspección, Vigilancia y Control&amp;RCódigo: ICV-F-06</oddFooter>
  </headerFooter>
  <rowBreaks count="1" manualBreakCount="1">
    <brk id="17" max="255"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O41"/>
  <sheetViews>
    <sheetView zoomScale="90" zoomScaleNormal="90" zoomScalePageLayoutView="60" workbookViewId="0" topLeftCell="A1">
      <selection activeCell="E28" sqref="E28:N28"/>
    </sheetView>
  </sheetViews>
  <sheetFormatPr defaultColWidth="11.421875" defaultRowHeight="15"/>
  <cols>
    <col min="1" max="1" width="5.421875" style="2" bestFit="1" customWidth="1"/>
    <col min="2" max="2" width="18.28125" style="2" customWidth="1"/>
    <col min="3" max="3" width="11.28125" style="2" customWidth="1"/>
    <col min="4" max="4" width="15.140625" style="2" customWidth="1"/>
    <col min="5" max="5" width="8.140625" style="2" customWidth="1"/>
    <col min="6" max="6" width="5.7109375" style="2" customWidth="1"/>
    <col min="7" max="14" width="11.421875" style="2" customWidth="1"/>
    <col min="15" max="15" width="0" style="2" hidden="1" customWidth="1"/>
    <col min="16" max="16384" width="11.421875" style="2" customWidth="1"/>
  </cols>
  <sheetData>
    <row r="1" spans="1:7" ht="12.75">
      <c r="A1" s="1" t="s">
        <v>20</v>
      </c>
      <c r="G1" s="1" t="s">
        <v>21</v>
      </c>
    </row>
    <row r="2" spans="1:7" ht="12.75">
      <c r="A2" s="1"/>
      <c r="G2" s="1"/>
    </row>
    <row r="3" ht="12.75" customHeight="1">
      <c r="A3" s="2" t="s">
        <v>18</v>
      </c>
    </row>
    <row r="4" ht="12.75" customHeight="1" thickBot="1"/>
    <row r="5" spans="1:14" ht="12.75" customHeight="1">
      <c r="A5" s="177" t="s">
        <v>1</v>
      </c>
      <c r="B5" s="152" t="s">
        <v>9</v>
      </c>
      <c r="C5" s="152" t="s">
        <v>10</v>
      </c>
      <c r="D5" s="152" t="s">
        <v>11</v>
      </c>
      <c r="E5" s="152" t="s">
        <v>12</v>
      </c>
      <c r="F5" s="152"/>
      <c r="G5" s="152"/>
      <c r="H5" s="152"/>
      <c r="I5" s="152"/>
      <c r="J5" s="152"/>
      <c r="K5" s="152"/>
      <c r="L5" s="152"/>
      <c r="M5" s="152"/>
      <c r="N5" s="153"/>
    </row>
    <row r="6" spans="1:14" ht="12.75" customHeight="1">
      <c r="A6" s="178"/>
      <c r="B6" s="154"/>
      <c r="C6" s="154"/>
      <c r="D6" s="154"/>
      <c r="E6" s="154"/>
      <c r="F6" s="154"/>
      <c r="G6" s="154"/>
      <c r="H6" s="154"/>
      <c r="I6" s="154"/>
      <c r="J6" s="154"/>
      <c r="K6" s="154"/>
      <c r="L6" s="154"/>
      <c r="M6" s="154"/>
      <c r="N6" s="155"/>
    </row>
    <row r="7" spans="1:14" ht="12.75" customHeight="1" thickBot="1">
      <c r="A7" s="179"/>
      <c r="B7" s="156"/>
      <c r="C7" s="156"/>
      <c r="D7" s="156"/>
      <c r="E7" s="156"/>
      <c r="F7" s="156"/>
      <c r="G7" s="156"/>
      <c r="H7" s="156"/>
      <c r="I7" s="156"/>
      <c r="J7" s="156"/>
      <c r="K7" s="156"/>
      <c r="L7" s="156"/>
      <c r="M7" s="156"/>
      <c r="N7" s="157"/>
    </row>
    <row r="8" spans="1:14" ht="12.75" customHeight="1">
      <c r="A8" s="172">
        <v>1</v>
      </c>
      <c r="B8" s="3" t="e">
        <f>+#REF!</f>
        <v>#REF!</v>
      </c>
      <c r="C8" s="4">
        <v>0</v>
      </c>
      <c r="D8" s="169" t="e">
        <f>SUM(C8:C12)/(COUNTIF(C8:C12,"&lt;&gt;0"))</f>
        <v>#DIV/0!</v>
      </c>
      <c r="E8" s="158"/>
      <c r="F8" s="159"/>
      <c r="G8" s="159"/>
      <c r="H8" s="159"/>
      <c r="I8" s="159"/>
      <c r="J8" s="159"/>
      <c r="K8" s="159"/>
      <c r="L8" s="159"/>
      <c r="M8" s="159"/>
      <c r="N8" s="160"/>
    </row>
    <row r="9" spans="1:14" ht="12.75" customHeight="1">
      <c r="A9" s="173"/>
      <c r="B9" s="5" t="e">
        <f>+#REF!</f>
        <v>#REF!</v>
      </c>
      <c r="C9" s="6">
        <v>0</v>
      </c>
      <c r="D9" s="170"/>
      <c r="E9" s="161"/>
      <c r="F9" s="161"/>
      <c r="G9" s="161"/>
      <c r="H9" s="161"/>
      <c r="I9" s="161"/>
      <c r="J9" s="161"/>
      <c r="K9" s="161"/>
      <c r="L9" s="161"/>
      <c r="M9" s="161"/>
      <c r="N9" s="162"/>
    </row>
    <row r="10" spans="1:14" ht="12.75" customHeight="1">
      <c r="A10" s="173"/>
      <c r="B10" s="5" t="e">
        <f>+#REF!</f>
        <v>#REF!</v>
      </c>
      <c r="C10" s="6">
        <v>0</v>
      </c>
      <c r="D10" s="170"/>
      <c r="E10" s="161"/>
      <c r="F10" s="161"/>
      <c r="G10" s="161"/>
      <c r="H10" s="161"/>
      <c r="I10" s="161"/>
      <c r="J10" s="161"/>
      <c r="K10" s="161"/>
      <c r="L10" s="161"/>
      <c r="M10" s="161"/>
      <c r="N10" s="162"/>
    </row>
    <row r="11" spans="1:14" ht="12.75" customHeight="1">
      <c r="A11" s="173"/>
      <c r="B11" s="5" t="e">
        <f>+#REF!</f>
        <v>#REF!</v>
      </c>
      <c r="C11" s="6">
        <v>0</v>
      </c>
      <c r="D11" s="170"/>
      <c r="E11" s="161"/>
      <c r="F11" s="161"/>
      <c r="G11" s="161"/>
      <c r="H11" s="161"/>
      <c r="I11" s="161"/>
      <c r="J11" s="161"/>
      <c r="K11" s="161"/>
      <c r="L11" s="161"/>
      <c r="M11" s="161"/>
      <c r="N11" s="162"/>
    </row>
    <row r="12" spans="1:14" ht="12.75" customHeight="1" thickBot="1">
      <c r="A12" s="174"/>
      <c r="B12" s="7" t="e">
        <f>+#REF!</f>
        <v>#REF!</v>
      </c>
      <c r="C12" s="8">
        <v>0</v>
      </c>
      <c r="D12" s="171"/>
      <c r="E12" s="163"/>
      <c r="F12" s="163"/>
      <c r="G12" s="163"/>
      <c r="H12" s="163"/>
      <c r="I12" s="163"/>
      <c r="J12" s="163"/>
      <c r="K12" s="163"/>
      <c r="L12" s="163"/>
      <c r="M12" s="163"/>
      <c r="N12" s="164"/>
    </row>
    <row r="13" spans="1:14" ht="12.75" customHeight="1">
      <c r="A13" s="172">
        <v>2</v>
      </c>
      <c r="B13" s="3" t="e">
        <f>+#REF!</f>
        <v>#REF!</v>
      </c>
      <c r="C13" s="4">
        <v>0</v>
      </c>
      <c r="D13" s="169" t="e">
        <f>SUM(C13:C17)/(COUNTIF(C13:C17,"&lt;&gt;0"))</f>
        <v>#DIV/0!</v>
      </c>
      <c r="E13" s="165"/>
      <c r="F13" s="165"/>
      <c r="G13" s="165"/>
      <c r="H13" s="165"/>
      <c r="I13" s="165"/>
      <c r="J13" s="165"/>
      <c r="K13" s="165"/>
      <c r="L13" s="165"/>
      <c r="M13" s="165"/>
      <c r="N13" s="166"/>
    </row>
    <row r="14" spans="1:14" ht="12.75" customHeight="1">
      <c r="A14" s="175"/>
      <c r="B14" s="5" t="e">
        <f>+#REF!</f>
        <v>#REF!</v>
      </c>
      <c r="C14" s="6">
        <v>0</v>
      </c>
      <c r="D14" s="170"/>
      <c r="E14" s="161"/>
      <c r="F14" s="161"/>
      <c r="G14" s="161"/>
      <c r="H14" s="161"/>
      <c r="I14" s="161"/>
      <c r="J14" s="161"/>
      <c r="K14" s="161"/>
      <c r="L14" s="161"/>
      <c r="M14" s="161"/>
      <c r="N14" s="162"/>
    </row>
    <row r="15" spans="1:14" ht="12.75" customHeight="1">
      <c r="A15" s="175"/>
      <c r="B15" s="5" t="e">
        <f>+#REF!</f>
        <v>#REF!</v>
      </c>
      <c r="C15" s="6">
        <v>0</v>
      </c>
      <c r="D15" s="170"/>
      <c r="E15" s="161"/>
      <c r="F15" s="161"/>
      <c r="G15" s="161"/>
      <c r="H15" s="161"/>
      <c r="I15" s="161"/>
      <c r="J15" s="161"/>
      <c r="K15" s="161"/>
      <c r="L15" s="161"/>
      <c r="M15" s="161"/>
      <c r="N15" s="162"/>
    </row>
    <row r="16" spans="1:14" ht="12.75" customHeight="1">
      <c r="A16" s="175"/>
      <c r="B16" s="5" t="e">
        <f>+#REF!</f>
        <v>#REF!</v>
      </c>
      <c r="C16" s="6">
        <v>0</v>
      </c>
      <c r="D16" s="170"/>
      <c r="E16" s="161"/>
      <c r="F16" s="161"/>
      <c r="G16" s="161"/>
      <c r="H16" s="161"/>
      <c r="I16" s="161"/>
      <c r="J16" s="161"/>
      <c r="K16" s="161"/>
      <c r="L16" s="161"/>
      <c r="M16" s="161"/>
      <c r="N16" s="162"/>
    </row>
    <row r="17" spans="1:14" ht="12.75" customHeight="1" thickBot="1">
      <c r="A17" s="176"/>
      <c r="B17" s="7" t="e">
        <f>+#REF!</f>
        <v>#REF!</v>
      </c>
      <c r="C17" s="8">
        <v>0</v>
      </c>
      <c r="D17" s="171"/>
      <c r="E17" s="163"/>
      <c r="F17" s="163"/>
      <c r="G17" s="163"/>
      <c r="H17" s="163"/>
      <c r="I17" s="163"/>
      <c r="J17" s="163"/>
      <c r="K17" s="163"/>
      <c r="L17" s="163"/>
      <c r="M17" s="163"/>
      <c r="N17" s="164"/>
    </row>
    <row r="18" spans="1:14" ht="12.75" customHeight="1">
      <c r="A18" s="172">
        <v>3</v>
      </c>
      <c r="B18" s="3" t="e">
        <f>+#REF!</f>
        <v>#REF!</v>
      </c>
      <c r="C18" s="4">
        <v>0</v>
      </c>
      <c r="D18" s="169" t="e">
        <f>SUM(C18:C22)/(COUNTIF(C18:C22,"&lt;&gt;0"))</f>
        <v>#DIV/0!</v>
      </c>
      <c r="E18" s="165"/>
      <c r="F18" s="165"/>
      <c r="G18" s="165"/>
      <c r="H18" s="165"/>
      <c r="I18" s="165"/>
      <c r="J18" s="165"/>
      <c r="K18" s="165"/>
      <c r="L18" s="165"/>
      <c r="M18" s="165"/>
      <c r="N18" s="166"/>
    </row>
    <row r="19" spans="1:14" ht="12.75" customHeight="1">
      <c r="A19" s="173"/>
      <c r="B19" s="5" t="e">
        <f>+#REF!</f>
        <v>#REF!</v>
      </c>
      <c r="C19" s="6">
        <v>0</v>
      </c>
      <c r="D19" s="170"/>
      <c r="E19" s="161"/>
      <c r="F19" s="161"/>
      <c r="G19" s="161"/>
      <c r="H19" s="161"/>
      <c r="I19" s="161"/>
      <c r="J19" s="161"/>
      <c r="K19" s="161"/>
      <c r="L19" s="161"/>
      <c r="M19" s="161"/>
      <c r="N19" s="162"/>
    </row>
    <row r="20" spans="1:14" ht="12.75" customHeight="1">
      <c r="A20" s="173"/>
      <c r="B20" s="5" t="e">
        <f>+#REF!</f>
        <v>#REF!</v>
      </c>
      <c r="C20" s="6">
        <v>0</v>
      </c>
      <c r="D20" s="170"/>
      <c r="E20" s="161"/>
      <c r="F20" s="161"/>
      <c r="G20" s="161"/>
      <c r="H20" s="161"/>
      <c r="I20" s="161"/>
      <c r="J20" s="161"/>
      <c r="K20" s="161"/>
      <c r="L20" s="161"/>
      <c r="M20" s="161"/>
      <c r="N20" s="162"/>
    </row>
    <row r="21" spans="1:14" ht="12.75" customHeight="1">
      <c r="A21" s="173"/>
      <c r="B21" s="5" t="e">
        <f>+#REF!</f>
        <v>#REF!</v>
      </c>
      <c r="C21" s="6">
        <v>0</v>
      </c>
      <c r="D21" s="170"/>
      <c r="E21" s="161"/>
      <c r="F21" s="161"/>
      <c r="G21" s="161"/>
      <c r="H21" s="161"/>
      <c r="I21" s="161"/>
      <c r="J21" s="161"/>
      <c r="K21" s="161"/>
      <c r="L21" s="161"/>
      <c r="M21" s="161"/>
      <c r="N21" s="162"/>
    </row>
    <row r="22" spans="1:14" ht="12.75" customHeight="1" thickBot="1">
      <c r="A22" s="174"/>
      <c r="B22" s="7" t="e">
        <f>+#REF!</f>
        <v>#REF!</v>
      </c>
      <c r="C22" s="8">
        <v>0</v>
      </c>
      <c r="D22" s="171"/>
      <c r="E22" s="163"/>
      <c r="F22" s="163"/>
      <c r="G22" s="163"/>
      <c r="H22" s="163"/>
      <c r="I22" s="163"/>
      <c r="J22" s="163"/>
      <c r="K22" s="163"/>
      <c r="L22" s="163"/>
      <c r="M22" s="163"/>
      <c r="N22" s="164"/>
    </row>
    <row r="23" spans="1:14" ht="12.75" customHeight="1">
      <c r="A23" s="172">
        <v>4</v>
      </c>
      <c r="B23" s="3" t="e">
        <f>+#REF!</f>
        <v>#REF!</v>
      </c>
      <c r="C23" s="4">
        <v>0</v>
      </c>
      <c r="D23" s="169" t="e">
        <f>SUM(C23:C27)/(COUNTIF(C23:C27,"&lt;&gt;0"))</f>
        <v>#DIV/0!</v>
      </c>
      <c r="E23" s="165"/>
      <c r="F23" s="165"/>
      <c r="G23" s="165"/>
      <c r="H23" s="165"/>
      <c r="I23" s="165"/>
      <c r="J23" s="165"/>
      <c r="K23" s="165"/>
      <c r="L23" s="165"/>
      <c r="M23" s="165"/>
      <c r="N23" s="166"/>
    </row>
    <row r="24" spans="1:14" ht="12.75" customHeight="1">
      <c r="A24" s="173"/>
      <c r="B24" s="5" t="e">
        <f>+#REF!</f>
        <v>#REF!</v>
      </c>
      <c r="C24" s="6">
        <v>0</v>
      </c>
      <c r="D24" s="170"/>
      <c r="E24" s="161"/>
      <c r="F24" s="161"/>
      <c r="G24" s="161"/>
      <c r="H24" s="161"/>
      <c r="I24" s="161"/>
      <c r="J24" s="161"/>
      <c r="K24" s="161"/>
      <c r="L24" s="161"/>
      <c r="M24" s="161"/>
      <c r="N24" s="162"/>
    </row>
    <row r="25" spans="1:14" ht="12.75" customHeight="1">
      <c r="A25" s="173"/>
      <c r="B25" s="5" t="e">
        <f>+#REF!</f>
        <v>#REF!</v>
      </c>
      <c r="C25" s="6">
        <v>0</v>
      </c>
      <c r="D25" s="170"/>
      <c r="E25" s="161"/>
      <c r="F25" s="161"/>
      <c r="G25" s="161"/>
      <c r="H25" s="161"/>
      <c r="I25" s="161"/>
      <c r="J25" s="161"/>
      <c r="K25" s="161"/>
      <c r="L25" s="161"/>
      <c r="M25" s="161"/>
      <c r="N25" s="162"/>
    </row>
    <row r="26" spans="1:14" ht="12.75" customHeight="1">
      <c r="A26" s="173"/>
      <c r="B26" s="5" t="e">
        <f>+#REF!</f>
        <v>#REF!</v>
      </c>
      <c r="C26" s="6">
        <v>0</v>
      </c>
      <c r="D26" s="170"/>
      <c r="E26" s="161"/>
      <c r="F26" s="161"/>
      <c r="G26" s="161"/>
      <c r="H26" s="161"/>
      <c r="I26" s="161"/>
      <c r="J26" s="161"/>
      <c r="K26" s="161"/>
      <c r="L26" s="161"/>
      <c r="M26" s="161"/>
      <c r="N26" s="162"/>
    </row>
    <row r="27" spans="1:14" ht="12.75" customHeight="1" thickBot="1">
      <c r="A27" s="174"/>
      <c r="B27" s="7" t="e">
        <f>+#REF!</f>
        <v>#REF!</v>
      </c>
      <c r="C27" s="8">
        <v>0</v>
      </c>
      <c r="D27" s="171"/>
      <c r="E27" s="163"/>
      <c r="F27" s="163"/>
      <c r="G27" s="163"/>
      <c r="H27" s="163"/>
      <c r="I27" s="163"/>
      <c r="J27" s="163"/>
      <c r="K27" s="163"/>
      <c r="L27" s="163"/>
      <c r="M27" s="163"/>
      <c r="N27" s="164"/>
    </row>
    <row r="28" spans="1:14" ht="12.75" customHeight="1">
      <c r="A28" s="172">
        <v>5</v>
      </c>
      <c r="B28" s="3" t="e">
        <f>+#REF!</f>
        <v>#REF!</v>
      </c>
      <c r="C28" s="4">
        <v>0</v>
      </c>
      <c r="D28" s="169" t="e">
        <f>SUM(C28:C32)/(COUNTIF(C28:C32,"&lt;&gt;0"))</f>
        <v>#DIV/0!</v>
      </c>
      <c r="E28" s="167"/>
      <c r="F28" s="167"/>
      <c r="G28" s="167"/>
      <c r="H28" s="167"/>
      <c r="I28" s="167"/>
      <c r="J28" s="167"/>
      <c r="K28" s="167"/>
      <c r="L28" s="167"/>
      <c r="M28" s="167"/>
      <c r="N28" s="168"/>
    </row>
    <row r="29" spans="1:14" ht="12.75" customHeight="1">
      <c r="A29" s="173"/>
      <c r="B29" s="5" t="e">
        <f>+#REF!</f>
        <v>#REF!</v>
      </c>
      <c r="C29" s="6">
        <v>0</v>
      </c>
      <c r="D29" s="170"/>
      <c r="E29" s="161"/>
      <c r="F29" s="161"/>
      <c r="G29" s="161"/>
      <c r="H29" s="161"/>
      <c r="I29" s="161"/>
      <c r="J29" s="161"/>
      <c r="K29" s="161"/>
      <c r="L29" s="161"/>
      <c r="M29" s="161"/>
      <c r="N29" s="162"/>
    </row>
    <row r="30" spans="1:14" ht="12.75" customHeight="1">
      <c r="A30" s="173"/>
      <c r="B30" s="5" t="e">
        <f>+#REF!</f>
        <v>#REF!</v>
      </c>
      <c r="C30" s="6">
        <v>0</v>
      </c>
      <c r="D30" s="170"/>
      <c r="E30" s="161"/>
      <c r="F30" s="161"/>
      <c r="G30" s="161"/>
      <c r="H30" s="161"/>
      <c r="I30" s="161"/>
      <c r="J30" s="161"/>
      <c r="K30" s="161"/>
      <c r="L30" s="161"/>
      <c r="M30" s="161"/>
      <c r="N30" s="162"/>
    </row>
    <row r="31" spans="1:14" ht="12.75" customHeight="1">
      <c r="A31" s="173"/>
      <c r="B31" s="5" t="e">
        <f>+#REF!</f>
        <v>#REF!</v>
      </c>
      <c r="C31" s="6">
        <v>0</v>
      </c>
      <c r="D31" s="170"/>
      <c r="E31" s="161"/>
      <c r="F31" s="161"/>
      <c r="G31" s="161"/>
      <c r="H31" s="161"/>
      <c r="I31" s="161"/>
      <c r="J31" s="161"/>
      <c r="K31" s="161"/>
      <c r="L31" s="161"/>
      <c r="M31" s="161"/>
      <c r="N31" s="162"/>
    </row>
    <row r="32" spans="1:14" ht="12.75" customHeight="1" thickBot="1">
      <c r="A32" s="174"/>
      <c r="B32" s="7" t="e">
        <f>+#REF!</f>
        <v>#REF!</v>
      </c>
      <c r="C32" s="8">
        <v>0</v>
      </c>
      <c r="D32" s="171"/>
      <c r="E32" s="163"/>
      <c r="F32" s="163"/>
      <c r="G32" s="163"/>
      <c r="H32" s="163"/>
      <c r="I32" s="163"/>
      <c r="J32" s="163"/>
      <c r="K32" s="163"/>
      <c r="L32" s="163"/>
      <c r="M32" s="163"/>
      <c r="N32" s="164"/>
    </row>
    <row r="33" ht="12.75" customHeight="1">
      <c r="D33" s="9"/>
    </row>
    <row r="34" spans="1:6" ht="12.75" customHeight="1">
      <c r="A34" s="2" t="s">
        <v>13</v>
      </c>
      <c r="F34" s="10" t="e">
        <f>+(D8+D13+D18+D23+D28)/O41</f>
        <v>#DIV/0!</v>
      </c>
    </row>
    <row r="36" spans="1:15" ht="12.75">
      <c r="A36" s="11" t="s">
        <v>22</v>
      </c>
      <c r="B36" s="12"/>
      <c r="E36" s="13"/>
      <c r="F36" s="14"/>
      <c r="O36" s="15">
        <f>COUNTIF(C8:C12,"&lt;&gt;0")</f>
        <v>0</v>
      </c>
    </row>
    <row r="37" spans="1:15" ht="12.75">
      <c r="A37" s="16"/>
      <c r="B37" s="16"/>
      <c r="E37" s="13"/>
      <c r="F37" s="14"/>
      <c r="O37" s="15">
        <f>COUNTIF(C13:C17,"&lt;&gt;0")</f>
        <v>0</v>
      </c>
    </row>
    <row r="38" ht="12.75">
      <c r="O38" s="15">
        <f>COUNTIF(C18:C22,"&lt;&gt;0")</f>
        <v>0</v>
      </c>
    </row>
    <row r="39" spans="1:15" ht="12.75">
      <c r="A39" s="16"/>
      <c r="B39" s="16" t="s">
        <v>16</v>
      </c>
      <c r="E39" s="13"/>
      <c r="F39" s="14"/>
      <c r="I39" s="17" t="s">
        <v>17</v>
      </c>
      <c r="O39" s="15">
        <f>COUNTIF(C23:C27,"&lt;&gt;0")</f>
        <v>0</v>
      </c>
    </row>
    <row r="40" spans="1:15" ht="12.75">
      <c r="A40" s="16" t="s">
        <v>14</v>
      </c>
      <c r="B40" s="16"/>
      <c r="E40" s="13"/>
      <c r="F40" s="14"/>
      <c r="I40" s="18" t="s">
        <v>15</v>
      </c>
      <c r="O40" s="15">
        <f>COUNTIF(C28:C32,"&lt;&gt;0")</f>
        <v>0</v>
      </c>
    </row>
    <row r="41" spans="1:15" ht="12.75">
      <c r="A41" s="18" t="s">
        <v>19</v>
      </c>
      <c r="I41" s="18" t="s">
        <v>19</v>
      </c>
      <c r="O41" s="15">
        <f>COUNTIF(O36:O40,"&lt;&gt;0")</f>
        <v>0</v>
      </c>
    </row>
  </sheetData>
  <sheetProtection/>
  <mergeCells count="40">
    <mergeCell ref="A8:A12"/>
    <mergeCell ref="A5:A7"/>
    <mergeCell ref="B5:B7"/>
    <mergeCell ref="C5:C7"/>
    <mergeCell ref="D5:D7"/>
    <mergeCell ref="A23:A27"/>
    <mergeCell ref="D8:D12"/>
    <mergeCell ref="D23:D27"/>
    <mergeCell ref="A28:A32"/>
    <mergeCell ref="E30:N30"/>
    <mergeCell ref="E31:N31"/>
    <mergeCell ref="A13:A17"/>
    <mergeCell ref="A18:A22"/>
    <mergeCell ref="E13:N13"/>
    <mergeCell ref="E18:N18"/>
    <mergeCell ref="E32:N32"/>
    <mergeCell ref="D13:D17"/>
    <mergeCell ref="D18:D22"/>
    <mergeCell ref="E27:N27"/>
    <mergeCell ref="E28:N28"/>
    <mergeCell ref="D28:D32"/>
    <mergeCell ref="E29:N29"/>
    <mergeCell ref="E19:N19"/>
    <mergeCell ref="E24:N24"/>
    <mergeCell ref="E25:N25"/>
    <mergeCell ref="E26:N26"/>
    <mergeCell ref="E20:N20"/>
    <mergeCell ref="E21:N21"/>
    <mergeCell ref="E22:N22"/>
    <mergeCell ref="E23:N23"/>
    <mergeCell ref="E14:N14"/>
    <mergeCell ref="E15:N15"/>
    <mergeCell ref="E16:N16"/>
    <mergeCell ref="E17:N17"/>
    <mergeCell ref="E5:N7"/>
    <mergeCell ref="E8:N8"/>
    <mergeCell ref="E9:N9"/>
    <mergeCell ref="E10:N10"/>
    <mergeCell ref="E11:N11"/>
    <mergeCell ref="E12:N12"/>
  </mergeCells>
  <dataValidations count="1">
    <dataValidation type="date" operator="greaterThanOrEqual" allowBlank="1" showInputMessage="1" showErrorMessage="1" sqref="E8:E43">
      <formula1>41426</formula1>
    </dataValidation>
  </dataValidations>
  <printOptions/>
  <pageMargins left="1.3779527559055118" right="0.4330708661417323" top="1.0236220472440944" bottom="0.7480314960629921" header="0.31496062992125984" footer="0.31496062992125984"/>
  <pageSetup horizontalDpi="600" verticalDpi="600" orientation="landscape" paperSize="5" scale="90" r:id="rId4"/>
  <headerFooter>
    <oddHeader>&amp;L&amp;G&amp;C&amp;"Arial,Negrita"&amp;14
PLAN DE MEJORAMIENTO ARCHIVÍSTICO
&amp;RVersion: 05
2013/26/07
&amp;P de &amp;N&amp;16
</oddHeader>
    <oddFooter>&amp;L&amp;"Arial,Normal"&amp;10Proceso: Inspección, control y vigilancia&amp;RCódigo: ICF-F-03</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ICV-F-03_PLAN_DE_MEJORAMIENTO_ARCHIVISTICO</dc:title>
  <dc:subject/>
  <dc:creator>YAMITH GARCIA VERA</dc:creator>
  <cp:keywords/>
  <dc:description/>
  <cp:lastModifiedBy>Amendoza</cp:lastModifiedBy>
  <cp:lastPrinted>2016-07-15T16:00:11Z</cp:lastPrinted>
  <dcterms:created xsi:type="dcterms:W3CDTF">2009-05-18T14:16:31Z</dcterms:created>
  <dcterms:modified xsi:type="dcterms:W3CDTF">2018-02-23T16:17:49Z</dcterms:modified>
  <cp:category/>
  <cp:version/>
  <cp:contentType/>
  <cp:contentStatus/>
</cp:coreProperties>
</file>