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04" windowWidth="16536" windowHeight="9432"/>
  </bookViews>
  <sheets>
    <sheet name="Plan de Acción" sheetId="1" r:id="rId1"/>
    <sheet name="Metas 2023" sheetId="4" r:id="rId2"/>
    <sheet name="Hoja5" sheetId="2" state="hidden" r:id="rId3"/>
  </sheets>
  <externalReferences>
    <externalReference r:id="rId4"/>
  </externalReferences>
  <definedNames>
    <definedName name="_xlnm._FilterDatabase" localSheetId="1" hidden="1">'Metas 2023'!$A$1:$J$528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40" i="1" l="1"/>
  <c r="AT40" i="1"/>
  <c r="AU40" i="1"/>
  <c r="AV40" i="1"/>
  <c r="AS39" i="1"/>
  <c r="AT39" i="1"/>
  <c r="AU39" i="1"/>
  <c r="AV39" i="1"/>
  <c r="AS38" i="1"/>
  <c r="AT38" i="1"/>
  <c r="AU38" i="1"/>
  <c r="AV38" i="1"/>
  <c r="AS35" i="1"/>
  <c r="AT35" i="1"/>
  <c r="AU35" i="1"/>
  <c r="AV35" i="1"/>
  <c r="AS34" i="1"/>
  <c r="AT34" i="1"/>
  <c r="AU34" i="1"/>
  <c r="AV34" i="1"/>
  <c r="AS33" i="1"/>
  <c r="AT33" i="1"/>
  <c r="AU33" i="1"/>
  <c r="AV33" i="1"/>
  <c r="AS32" i="1"/>
  <c r="AT32" i="1"/>
  <c r="AU32" i="1"/>
  <c r="AV32" i="1"/>
  <c r="AS31" i="1"/>
  <c r="AT31" i="1"/>
  <c r="AU31" i="1"/>
  <c r="AV31" i="1"/>
  <c r="AS30" i="1"/>
  <c r="AT30" i="1"/>
  <c r="AU30" i="1"/>
  <c r="AV30" i="1"/>
  <c r="AS29" i="1"/>
  <c r="AT29" i="1"/>
  <c r="AU29" i="1"/>
  <c r="AV29" i="1"/>
  <c r="AS28" i="1"/>
  <c r="AT28" i="1"/>
  <c r="AU28" i="1"/>
  <c r="AV28" i="1"/>
  <c r="AS27" i="1"/>
  <c r="AT27" i="1"/>
  <c r="AU27" i="1"/>
  <c r="AV27" i="1"/>
  <c r="AS26" i="1"/>
  <c r="AT26" i="1"/>
  <c r="AU26" i="1"/>
  <c r="AV26" i="1"/>
  <c r="AS25" i="1"/>
  <c r="AT25" i="1"/>
  <c r="AU25" i="1"/>
  <c r="AV25" i="1"/>
  <c r="AS24" i="1"/>
  <c r="AT24" i="1"/>
  <c r="AU24" i="1"/>
  <c r="AV24" i="1"/>
  <c r="AS23" i="1"/>
  <c r="AT23" i="1"/>
  <c r="AU23" i="1"/>
  <c r="AV23" i="1"/>
  <c r="AS22" i="1"/>
  <c r="AT22" i="1"/>
  <c r="AU22" i="1"/>
  <c r="AV22" i="1"/>
  <c r="AS21" i="1"/>
  <c r="AT21" i="1"/>
  <c r="AU21" i="1"/>
  <c r="AV21" i="1"/>
  <c r="AV73" i="1"/>
  <c r="BF73" i="1" s="1"/>
  <c r="AU73" i="1"/>
  <c r="BE73" i="1" s="1"/>
  <c r="AT73" i="1"/>
  <c r="BD73" i="1" s="1"/>
  <c r="AS73" i="1"/>
  <c r="BC73" i="1" s="1"/>
  <c r="AR73" i="1"/>
  <c r="BB73" i="1" s="1"/>
  <c r="BJ73" i="1" s="1"/>
  <c r="BN73" i="1" s="1"/>
  <c r="BR73" i="1" s="1"/>
  <c r="AQ73" i="1"/>
  <c r="BA73" i="1" s="1"/>
  <c r="AP73" i="1"/>
  <c r="AZ73" i="1" s="1"/>
  <c r="BH73" i="1" s="1"/>
  <c r="AO73" i="1"/>
  <c r="AY73" i="1" s="1"/>
  <c r="BG73" i="1" s="1"/>
  <c r="AN73" i="1"/>
  <c r="AM73" i="1"/>
  <c r="AL73" i="1"/>
  <c r="AK73" i="1"/>
  <c r="BL73" i="1" l="1"/>
  <c r="BP73" i="1" s="1"/>
  <c r="BK73" i="1"/>
  <c r="BO73" i="1" s="1"/>
  <c r="BI73" i="1"/>
  <c r="BM73" i="1" s="1"/>
  <c r="BQ73" i="1" s="1"/>
  <c r="F77" i="1"/>
  <c r="AV76" i="1"/>
  <c r="BF76" i="1" s="1"/>
  <c r="AU76" i="1"/>
  <c r="BE76" i="1" s="1"/>
  <c r="AT76" i="1"/>
  <c r="BD76" i="1" s="1"/>
  <c r="AS76" i="1"/>
  <c r="BC76" i="1" s="1"/>
  <c r="AV75" i="1"/>
  <c r="BF75" i="1" s="1"/>
  <c r="AU75" i="1"/>
  <c r="BE75" i="1" s="1"/>
  <c r="AT75" i="1"/>
  <c r="BD75" i="1" s="1"/>
  <c r="AS75" i="1"/>
  <c r="BC75" i="1" s="1"/>
  <c r="AV74" i="1"/>
  <c r="BF74" i="1" s="1"/>
  <c r="AU74" i="1"/>
  <c r="BE74" i="1" s="1"/>
  <c r="AT74" i="1"/>
  <c r="BD74" i="1" s="1"/>
  <c r="AS74" i="1"/>
  <c r="BC74" i="1" s="1"/>
  <c r="AV72" i="1"/>
  <c r="BF72" i="1" s="1"/>
  <c r="AU72" i="1"/>
  <c r="BE72" i="1" s="1"/>
  <c r="AT72" i="1"/>
  <c r="BD72" i="1" s="1"/>
  <c r="AS72" i="1"/>
  <c r="BC72" i="1" s="1"/>
  <c r="AV71" i="1"/>
  <c r="BF71" i="1" s="1"/>
  <c r="AU71" i="1"/>
  <c r="BE71" i="1" s="1"/>
  <c r="AT71" i="1"/>
  <c r="BD71" i="1" s="1"/>
  <c r="AS71" i="1"/>
  <c r="BC71" i="1" s="1"/>
  <c r="AV70" i="1"/>
  <c r="BF70" i="1" s="1"/>
  <c r="AU70" i="1"/>
  <c r="BE70" i="1" s="1"/>
  <c r="AT70" i="1"/>
  <c r="BD70" i="1" s="1"/>
  <c r="AS70" i="1"/>
  <c r="BC70" i="1" s="1"/>
  <c r="AV69" i="1"/>
  <c r="BF69" i="1" s="1"/>
  <c r="AU69" i="1"/>
  <c r="BE69" i="1" s="1"/>
  <c r="AT69" i="1"/>
  <c r="BD69" i="1" s="1"/>
  <c r="AS69" i="1"/>
  <c r="BC69" i="1" s="1"/>
  <c r="AV68" i="1"/>
  <c r="BF68" i="1" s="1"/>
  <c r="AU68" i="1"/>
  <c r="BE68" i="1" s="1"/>
  <c r="AT68" i="1"/>
  <c r="BD68" i="1" s="1"/>
  <c r="AS68" i="1"/>
  <c r="BC68" i="1" s="1"/>
  <c r="AV67" i="1"/>
  <c r="BF67" i="1" s="1"/>
  <c r="AU67" i="1"/>
  <c r="BE67" i="1" s="1"/>
  <c r="AT67" i="1"/>
  <c r="BD67" i="1" s="1"/>
  <c r="AS67" i="1"/>
  <c r="BC67" i="1" s="1"/>
  <c r="AV66" i="1"/>
  <c r="BF66" i="1" s="1"/>
  <c r="AU66" i="1"/>
  <c r="BE66" i="1" s="1"/>
  <c r="AT66" i="1"/>
  <c r="BD66" i="1" s="1"/>
  <c r="AS66" i="1"/>
  <c r="BC66" i="1" s="1"/>
  <c r="AV65" i="1"/>
  <c r="BF65" i="1" s="1"/>
  <c r="AU65" i="1"/>
  <c r="BE65" i="1" s="1"/>
  <c r="AT65" i="1"/>
  <c r="BD65" i="1" s="1"/>
  <c r="AS65" i="1"/>
  <c r="BC65" i="1" s="1"/>
  <c r="AV64" i="1"/>
  <c r="BF64" i="1" s="1"/>
  <c r="AU64" i="1"/>
  <c r="BE64" i="1" s="1"/>
  <c r="AT64" i="1"/>
  <c r="BD64" i="1" s="1"/>
  <c r="AS64" i="1"/>
  <c r="BC64" i="1" s="1"/>
  <c r="AV63" i="1"/>
  <c r="BF63" i="1" s="1"/>
  <c r="AU63" i="1"/>
  <c r="BE63" i="1" s="1"/>
  <c r="AT63" i="1"/>
  <c r="BD63" i="1" s="1"/>
  <c r="AS63" i="1"/>
  <c r="BC63" i="1" s="1"/>
  <c r="AV62" i="1"/>
  <c r="BF62" i="1" s="1"/>
  <c r="AU62" i="1"/>
  <c r="BE62" i="1" s="1"/>
  <c r="AT62" i="1"/>
  <c r="BD62" i="1" s="1"/>
  <c r="AS62" i="1"/>
  <c r="BC62" i="1" s="1"/>
  <c r="AV61" i="1"/>
  <c r="BF61" i="1" s="1"/>
  <c r="AU61" i="1"/>
  <c r="BE61" i="1" s="1"/>
  <c r="AT61" i="1"/>
  <c r="BD61" i="1" s="1"/>
  <c r="AS61" i="1"/>
  <c r="BC61" i="1" s="1"/>
  <c r="AV60" i="1"/>
  <c r="BF60" i="1" s="1"/>
  <c r="AU60" i="1"/>
  <c r="BE60" i="1" s="1"/>
  <c r="AT60" i="1"/>
  <c r="BD60" i="1" s="1"/>
  <c r="AS60" i="1"/>
  <c r="BC60" i="1" s="1"/>
  <c r="AV59" i="1"/>
  <c r="BF59" i="1" s="1"/>
  <c r="AU59" i="1"/>
  <c r="BE59" i="1" s="1"/>
  <c r="AT59" i="1"/>
  <c r="BD59" i="1" s="1"/>
  <c r="AS59" i="1"/>
  <c r="BC59" i="1" s="1"/>
  <c r="AV58" i="1"/>
  <c r="BF58" i="1" s="1"/>
  <c r="AU58" i="1"/>
  <c r="BE58" i="1" s="1"/>
  <c r="AT58" i="1"/>
  <c r="BD58" i="1" s="1"/>
  <c r="AS58" i="1"/>
  <c r="BC58" i="1" s="1"/>
  <c r="AV57" i="1"/>
  <c r="BF57" i="1" s="1"/>
  <c r="AU57" i="1"/>
  <c r="BE57" i="1" s="1"/>
  <c r="AT57" i="1"/>
  <c r="BD57" i="1" s="1"/>
  <c r="AS57" i="1"/>
  <c r="BC57" i="1" s="1"/>
  <c r="AV56" i="1"/>
  <c r="BF56" i="1" s="1"/>
  <c r="AU56" i="1"/>
  <c r="BE56" i="1" s="1"/>
  <c r="AT56" i="1"/>
  <c r="BD56" i="1" s="1"/>
  <c r="AS56" i="1"/>
  <c r="BC56" i="1" s="1"/>
  <c r="AV55" i="1"/>
  <c r="BF55" i="1" s="1"/>
  <c r="AU55" i="1"/>
  <c r="BE55" i="1" s="1"/>
  <c r="AT55" i="1"/>
  <c r="BD55" i="1" s="1"/>
  <c r="AS55" i="1"/>
  <c r="BC55" i="1" s="1"/>
  <c r="AV54" i="1"/>
  <c r="BF54" i="1" s="1"/>
  <c r="AU54" i="1"/>
  <c r="BE54" i="1" s="1"/>
  <c r="AT54" i="1"/>
  <c r="BD54" i="1" s="1"/>
  <c r="AS54" i="1"/>
  <c r="BC54" i="1" s="1"/>
  <c r="AV53" i="1"/>
  <c r="BF53" i="1" s="1"/>
  <c r="AU53" i="1"/>
  <c r="BE53" i="1" s="1"/>
  <c r="AT53" i="1"/>
  <c r="BD53" i="1" s="1"/>
  <c r="AS53" i="1"/>
  <c r="BC53" i="1" s="1"/>
  <c r="AV52" i="1"/>
  <c r="BF52" i="1" s="1"/>
  <c r="AU52" i="1"/>
  <c r="BE52" i="1" s="1"/>
  <c r="AT52" i="1"/>
  <c r="BD52" i="1" s="1"/>
  <c r="AS52" i="1"/>
  <c r="BC52" i="1" s="1"/>
  <c r="AV51" i="1"/>
  <c r="BF51" i="1" s="1"/>
  <c r="AU51" i="1"/>
  <c r="BE51" i="1" s="1"/>
  <c r="AT51" i="1"/>
  <c r="BD51" i="1" s="1"/>
  <c r="AS51" i="1"/>
  <c r="BC51" i="1" s="1"/>
  <c r="AV50" i="1"/>
  <c r="BF50" i="1" s="1"/>
  <c r="AU50" i="1"/>
  <c r="BE50" i="1" s="1"/>
  <c r="AT50" i="1"/>
  <c r="BD50" i="1" s="1"/>
  <c r="AS50" i="1"/>
  <c r="BC50" i="1" s="1"/>
  <c r="AV49" i="1"/>
  <c r="BF49" i="1" s="1"/>
  <c r="AU49" i="1"/>
  <c r="BE49" i="1" s="1"/>
  <c r="AT49" i="1"/>
  <c r="BD49" i="1" s="1"/>
  <c r="AS49" i="1"/>
  <c r="BC49" i="1" s="1"/>
  <c r="AV48" i="1"/>
  <c r="BF48" i="1" s="1"/>
  <c r="AU48" i="1"/>
  <c r="BE48" i="1" s="1"/>
  <c r="AT48" i="1"/>
  <c r="BD48" i="1" s="1"/>
  <c r="AS48" i="1"/>
  <c r="BC48" i="1" s="1"/>
  <c r="AV47" i="1"/>
  <c r="BF47" i="1" s="1"/>
  <c r="AU47" i="1"/>
  <c r="BE47" i="1" s="1"/>
  <c r="AT47" i="1"/>
  <c r="BD47" i="1" s="1"/>
  <c r="AS47" i="1"/>
  <c r="BC47" i="1" s="1"/>
  <c r="AV46" i="1"/>
  <c r="BF46" i="1" s="1"/>
  <c r="AU46" i="1"/>
  <c r="BE46" i="1" s="1"/>
  <c r="AT46" i="1"/>
  <c r="BD46" i="1" s="1"/>
  <c r="AS46" i="1"/>
  <c r="BC46" i="1" s="1"/>
  <c r="AV45" i="1"/>
  <c r="BF45" i="1" s="1"/>
  <c r="AU45" i="1"/>
  <c r="BE45" i="1" s="1"/>
  <c r="AT45" i="1"/>
  <c r="BD45" i="1" s="1"/>
  <c r="AS45" i="1"/>
  <c r="BC45" i="1" s="1"/>
  <c r="AV44" i="1"/>
  <c r="BF44" i="1" s="1"/>
  <c r="AU44" i="1"/>
  <c r="BE44" i="1" s="1"/>
  <c r="AT44" i="1"/>
  <c r="BD44" i="1" s="1"/>
  <c r="AS44" i="1"/>
  <c r="BC44" i="1" s="1"/>
  <c r="AV43" i="1"/>
  <c r="BF43" i="1" s="1"/>
  <c r="AU43" i="1"/>
  <c r="BE43" i="1" s="1"/>
  <c r="AT43" i="1"/>
  <c r="BD43" i="1" s="1"/>
  <c r="AS43" i="1"/>
  <c r="BC43" i="1" s="1"/>
  <c r="AV42" i="1"/>
  <c r="BF42" i="1" s="1"/>
  <c r="AU42" i="1"/>
  <c r="BE42" i="1" s="1"/>
  <c r="AT42" i="1"/>
  <c r="BD42" i="1" s="1"/>
  <c r="AS42" i="1"/>
  <c r="BC42" i="1" s="1"/>
  <c r="AV41" i="1"/>
  <c r="BF41" i="1" s="1"/>
  <c r="AU41" i="1"/>
  <c r="BE41" i="1" s="1"/>
  <c r="AT41" i="1"/>
  <c r="BD41" i="1" s="1"/>
  <c r="AS41" i="1"/>
  <c r="BC41" i="1" s="1"/>
  <c r="AV37" i="1"/>
  <c r="BF37" i="1" s="1"/>
  <c r="AU37" i="1"/>
  <c r="BE37" i="1" s="1"/>
  <c r="AT37" i="1"/>
  <c r="BD37" i="1" s="1"/>
  <c r="AS37" i="1"/>
  <c r="BC37" i="1" s="1"/>
  <c r="AV36" i="1"/>
  <c r="BF36" i="1" s="1"/>
  <c r="AU36" i="1"/>
  <c r="BE36" i="1" s="1"/>
  <c r="AT36" i="1"/>
  <c r="BD36" i="1" s="1"/>
  <c r="AS36" i="1"/>
  <c r="BC36" i="1" s="1"/>
  <c r="AV20" i="1"/>
  <c r="BF20" i="1" s="1"/>
  <c r="AU20" i="1"/>
  <c r="BE20" i="1" s="1"/>
  <c r="AT20" i="1"/>
  <c r="BD20" i="1" s="1"/>
  <c r="AS20" i="1"/>
  <c r="BC20" i="1" s="1"/>
  <c r="AV19" i="1"/>
  <c r="BF19" i="1" s="1"/>
  <c r="AU19" i="1"/>
  <c r="BE19" i="1" s="1"/>
  <c r="AT19" i="1"/>
  <c r="BD19" i="1" s="1"/>
  <c r="AS19" i="1"/>
  <c r="BC19" i="1" s="1"/>
  <c r="AV18" i="1"/>
  <c r="BF18" i="1" s="1"/>
  <c r="AU18" i="1"/>
  <c r="BE18" i="1" s="1"/>
  <c r="AT18" i="1"/>
  <c r="BD18" i="1" s="1"/>
  <c r="AS18" i="1"/>
  <c r="BC18" i="1" s="1"/>
  <c r="AV17" i="1"/>
  <c r="BF17" i="1" s="1"/>
  <c r="AU17" i="1"/>
  <c r="BE17" i="1" s="1"/>
  <c r="AT17" i="1"/>
  <c r="BD17" i="1" s="1"/>
  <c r="AS17" i="1"/>
  <c r="BC17" i="1" s="1"/>
  <c r="AV16" i="1"/>
  <c r="BF16" i="1" s="1"/>
  <c r="AU16" i="1"/>
  <c r="BE16" i="1" s="1"/>
  <c r="AT16" i="1"/>
  <c r="BD16" i="1" s="1"/>
  <c r="AS16" i="1"/>
  <c r="BC16" i="1" s="1"/>
  <c r="AV15" i="1"/>
  <c r="BF15" i="1" s="1"/>
  <c r="AU15" i="1"/>
  <c r="BE15" i="1" s="1"/>
  <c r="AT15" i="1"/>
  <c r="BD15" i="1" s="1"/>
  <c r="AS15" i="1"/>
  <c r="BC15" i="1" s="1"/>
  <c r="AV14" i="1"/>
  <c r="BF14" i="1" s="1"/>
  <c r="AU14" i="1"/>
  <c r="BE14" i="1" s="1"/>
  <c r="AT14" i="1"/>
  <c r="BD14" i="1" s="1"/>
  <c r="AS14" i="1"/>
  <c r="BC14" i="1" s="1"/>
  <c r="AV13" i="1"/>
  <c r="BF13" i="1" s="1"/>
  <c r="AU13" i="1"/>
  <c r="BE13" i="1" s="1"/>
  <c r="AT13" i="1"/>
  <c r="BD13" i="1" s="1"/>
  <c r="AS13" i="1"/>
  <c r="BC13" i="1" s="1"/>
  <c r="AV12" i="1"/>
  <c r="BF12" i="1" s="1"/>
  <c r="AU12" i="1"/>
  <c r="BE12" i="1" s="1"/>
  <c r="AT12" i="1"/>
  <c r="BD12" i="1" s="1"/>
  <c r="AS12" i="1"/>
  <c r="BC12" i="1" s="1"/>
  <c r="AV11" i="1"/>
  <c r="BF11" i="1" s="1"/>
  <c r="AU11" i="1"/>
  <c r="BE11" i="1" s="1"/>
  <c r="AT11" i="1"/>
  <c r="BD11" i="1" s="1"/>
  <c r="AS11" i="1"/>
  <c r="BC11" i="1" s="1"/>
  <c r="AV10" i="1"/>
  <c r="BF10" i="1" s="1"/>
  <c r="AU10" i="1"/>
  <c r="BE10" i="1" s="1"/>
  <c r="AT10" i="1"/>
  <c r="BD10" i="1" s="1"/>
  <c r="AS10" i="1"/>
  <c r="BC10" i="1" s="1"/>
  <c r="AV9" i="1"/>
  <c r="BF9" i="1" s="1"/>
  <c r="AU9" i="1"/>
  <c r="BE9" i="1" s="1"/>
  <c r="AT9" i="1"/>
  <c r="BD9" i="1" s="1"/>
  <c r="AS9" i="1"/>
  <c r="BC9" i="1" s="1"/>
  <c r="AR76" i="1"/>
  <c r="BB76" i="1" s="1"/>
  <c r="BJ76" i="1" s="1"/>
  <c r="AQ76" i="1"/>
  <c r="BA76" i="1" s="1"/>
  <c r="BI76" i="1" s="1"/>
  <c r="AP76" i="1"/>
  <c r="AZ76" i="1" s="1"/>
  <c r="BH76" i="1" s="1"/>
  <c r="AO76" i="1"/>
  <c r="AY76" i="1" s="1"/>
  <c r="BG76" i="1" s="1"/>
  <c r="AR75" i="1"/>
  <c r="BB75" i="1" s="1"/>
  <c r="BJ75" i="1" s="1"/>
  <c r="AQ75" i="1"/>
  <c r="BA75" i="1" s="1"/>
  <c r="BI75" i="1" s="1"/>
  <c r="AP75" i="1"/>
  <c r="AZ75" i="1" s="1"/>
  <c r="BH75" i="1" s="1"/>
  <c r="AO75" i="1"/>
  <c r="AY75" i="1" s="1"/>
  <c r="BG75" i="1" s="1"/>
  <c r="AR74" i="1"/>
  <c r="BB74" i="1" s="1"/>
  <c r="BJ74" i="1" s="1"/>
  <c r="BN74" i="1" s="1"/>
  <c r="BR74" i="1" s="1"/>
  <c r="AQ74" i="1"/>
  <c r="BA74" i="1" s="1"/>
  <c r="BI74" i="1" s="1"/>
  <c r="BM74" i="1" s="1"/>
  <c r="BQ74" i="1" s="1"/>
  <c r="AP74" i="1"/>
  <c r="AZ74" i="1" s="1"/>
  <c r="BH74" i="1" s="1"/>
  <c r="BL74" i="1" s="1"/>
  <c r="BP74" i="1" s="1"/>
  <c r="AO74" i="1"/>
  <c r="AY74" i="1" s="1"/>
  <c r="BG74" i="1" s="1"/>
  <c r="AR72" i="1"/>
  <c r="BB72" i="1" s="1"/>
  <c r="BJ72" i="1" s="1"/>
  <c r="AQ72" i="1"/>
  <c r="BA72" i="1" s="1"/>
  <c r="BI72" i="1" s="1"/>
  <c r="AP72" i="1"/>
  <c r="AZ72" i="1" s="1"/>
  <c r="BH72" i="1" s="1"/>
  <c r="AO72" i="1"/>
  <c r="AY72" i="1" s="1"/>
  <c r="BG72" i="1" s="1"/>
  <c r="AR71" i="1"/>
  <c r="BB71" i="1" s="1"/>
  <c r="BJ71" i="1" s="1"/>
  <c r="AQ71" i="1"/>
  <c r="BA71" i="1" s="1"/>
  <c r="BI71" i="1" s="1"/>
  <c r="AP71" i="1"/>
  <c r="AZ71" i="1" s="1"/>
  <c r="BH71" i="1" s="1"/>
  <c r="AO71" i="1"/>
  <c r="AY71" i="1" s="1"/>
  <c r="BG71" i="1" s="1"/>
  <c r="AR70" i="1"/>
  <c r="BB70" i="1" s="1"/>
  <c r="BJ70" i="1" s="1"/>
  <c r="AQ70" i="1"/>
  <c r="BA70" i="1" s="1"/>
  <c r="BI70" i="1" s="1"/>
  <c r="AP70" i="1"/>
  <c r="AZ70" i="1" s="1"/>
  <c r="BH70" i="1" s="1"/>
  <c r="AO70" i="1"/>
  <c r="AY70" i="1" s="1"/>
  <c r="BG70" i="1" s="1"/>
  <c r="AR69" i="1"/>
  <c r="BB69" i="1" s="1"/>
  <c r="BJ69" i="1" s="1"/>
  <c r="AQ69" i="1"/>
  <c r="BA69" i="1" s="1"/>
  <c r="BI69" i="1" s="1"/>
  <c r="AP69" i="1"/>
  <c r="AZ69" i="1" s="1"/>
  <c r="BH69" i="1" s="1"/>
  <c r="AO69" i="1"/>
  <c r="AY69" i="1" s="1"/>
  <c r="BG69" i="1" s="1"/>
  <c r="AR68" i="1"/>
  <c r="BB68" i="1" s="1"/>
  <c r="BJ68" i="1" s="1"/>
  <c r="BN68" i="1" s="1"/>
  <c r="BR68" i="1" s="1"/>
  <c r="AQ68" i="1"/>
  <c r="BA68" i="1" s="1"/>
  <c r="BI68" i="1" s="1"/>
  <c r="BM68" i="1" s="1"/>
  <c r="BQ68" i="1" s="1"/>
  <c r="AP68" i="1"/>
  <c r="AZ68" i="1" s="1"/>
  <c r="BH68" i="1" s="1"/>
  <c r="BL68" i="1" s="1"/>
  <c r="BP68" i="1" s="1"/>
  <c r="AO68" i="1"/>
  <c r="AY68" i="1" s="1"/>
  <c r="BG68" i="1" s="1"/>
  <c r="AR67" i="1"/>
  <c r="BB67" i="1" s="1"/>
  <c r="BJ67" i="1" s="1"/>
  <c r="AQ67" i="1"/>
  <c r="BA67" i="1" s="1"/>
  <c r="BI67" i="1" s="1"/>
  <c r="AP67" i="1"/>
  <c r="AZ67" i="1" s="1"/>
  <c r="BH67" i="1" s="1"/>
  <c r="AO67" i="1"/>
  <c r="AY67" i="1" s="1"/>
  <c r="BG67" i="1" s="1"/>
  <c r="AR66" i="1"/>
  <c r="BB66" i="1" s="1"/>
  <c r="BJ66" i="1" s="1"/>
  <c r="AQ66" i="1"/>
  <c r="BA66" i="1" s="1"/>
  <c r="BI66" i="1" s="1"/>
  <c r="AP66" i="1"/>
  <c r="AZ66" i="1" s="1"/>
  <c r="BH66" i="1" s="1"/>
  <c r="AO66" i="1"/>
  <c r="AY66" i="1" s="1"/>
  <c r="BG66" i="1" s="1"/>
  <c r="AR65" i="1"/>
  <c r="BB65" i="1" s="1"/>
  <c r="BJ65" i="1" s="1"/>
  <c r="AQ65" i="1"/>
  <c r="BA65" i="1" s="1"/>
  <c r="BI65" i="1" s="1"/>
  <c r="AP65" i="1"/>
  <c r="AZ65" i="1" s="1"/>
  <c r="BH65" i="1" s="1"/>
  <c r="AO65" i="1"/>
  <c r="AY65" i="1" s="1"/>
  <c r="BG65" i="1" s="1"/>
  <c r="AR64" i="1"/>
  <c r="BB64" i="1" s="1"/>
  <c r="BJ64" i="1" s="1"/>
  <c r="BN64" i="1" s="1"/>
  <c r="BR64" i="1" s="1"/>
  <c r="AQ64" i="1"/>
  <c r="BA64" i="1" s="1"/>
  <c r="BI64" i="1" s="1"/>
  <c r="BM64" i="1" s="1"/>
  <c r="BQ64" i="1" s="1"/>
  <c r="AP64" i="1"/>
  <c r="AZ64" i="1" s="1"/>
  <c r="BH64" i="1" s="1"/>
  <c r="BL64" i="1" s="1"/>
  <c r="BP64" i="1" s="1"/>
  <c r="AO64" i="1"/>
  <c r="AY64" i="1" s="1"/>
  <c r="BG64" i="1" s="1"/>
  <c r="AR63" i="1"/>
  <c r="BB63" i="1" s="1"/>
  <c r="BJ63" i="1" s="1"/>
  <c r="AQ63" i="1"/>
  <c r="BA63" i="1" s="1"/>
  <c r="BI63" i="1" s="1"/>
  <c r="AP63" i="1"/>
  <c r="AZ63" i="1" s="1"/>
  <c r="BH63" i="1" s="1"/>
  <c r="AO63" i="1"/>
  <c r="AY63" i="1" s="1"/>
  <c r="BG63" i="1" s="1"/>
  <c r="AR62" i="1"/>
  <c r="BB62" i="1" s="1"/>
  <c r="BJ62" i="1" s="1"/>
  <c r="AQ62" i="1"/>
  <c r="BA62" i="1" s="1"/>
  <c r="BI62" i="1" s="1"/>
  <c r="AP62" i="1"/>
  <c r="AZ62" i="1" s="1"/>
  <c r="BH62" i="1" s="1"/>
  <c r="AO62" i="1"/>
  <c r="AY62" i="1" s="1"/>
  <c r="BG62" i="1" s="1"/>
  <c r="AR61" i="1"/>
  <c r="BB61" i="1" s="1"/>
  <c r="BJ61" i="1" s="1"/>
  <c r="AQ61" i="1"/>
  <c r="BA61" i="1" s="1"/>
  <c r="BI61" i="1" s="1"/>
  <c r="AP61" i="1"/>
  <c r="AZ61" i="1" s="1"/>
  <c r="BH61" i="1" s="1"/>
  <c r="AO61" i="1"/>
  <c r="AY61" i="1" s="1"/>
  <c r="BG61" i="1" s="1"/>
  <c r="AR60" i="1"/>
  <c r="BB60" i="1" s="1"/>
  <c r="BJ60" i="1" s="1"/>
  <c r="AQ60" i="1"/>
  <c r="BA60" i="1" s="1"/>
  <c r="BI60" i="1" s="1"/>
  <c r="AP60" i="1"/>
  <c r="AZ60" i="1" s="1"/>
  <c r="BH60" i="1" s="1"/>
  <c r="AO60" i="1"/>
  <c r="AY60" i="1" s="1"/>
  <c r="BG60" i="1" s="1"/>
  <c r="AR59" i="1"/>
  <c r="BB59" i="1" s="1"/>
  <c r="BJ59" i="1" s="1"/>
  <c r="AQ59" i="1"/>
  <c r="BA59" i="1" s="1"/>
  <c r="BI59" i="1" s="1"/>
  <c r="AP59" i="1"/>
  <c r="AZ59" i="1" s="1"/>
  <c r="BH59" i="1" s="1"/>
  <c r="AO59" i="1"/>
  <c r="AY59" i="1" s="1"/>
  <c r="BG59" i="1" s="1"/>
  <c r="AR58" i="1"/>
  <c r="BB58" i="1" s="1"/>
  <c r="BJ58" i="1" s="1"/>
  <c r="BN58" i="1" s="1"/>
  <c r="BR58" i="1" s="1"/>
  <c r="AQ58" i="1"/>
  <c r="BA58" i="1" s="1"/>
  <c r="BI58" i="1" s="1"/>
  <c r="BM58" i="1" s="1"/>
  <c r="BQ58" i="1" s="1"/>
  <c r="AP58" i="1"/>
  <c r="AZ58" i="1" s="1"/>
  <c r="BH58" i="1" s="1"/>
  <c r="BL58" i="1" s="1"/>
  <c r="BP58" i="1" s="1"/>
  <c r="AO58" i="1"/>
  <c r="AY58" i="1" s="1"/>
  <c r="BG58" i="1" s="1"/>
  <c r="AR57" i="1"/>
  <c r="BB57" i="1" s="1"/>
  <c r="BJ57" i="1" s="1"/>
  <c r="AQ57" i="1"/>
  <c r="BA57" i="1" s="1"/>
  <c r="BI57" i="1" s="1"/>
  <c r="AP57" i="1"/>
  <c r="AZ57" i="1" s="1"/>
  <c r="BH57" i="1" s="1"/>
  <c r="AO57" i="1"/>
  <c r="AY57" i="1" s="1"/>
  <c r="BG57" i="1" s="1"/>
  <c r="AR56" i="1"/>
  <c r="BB56" i="1" s="1"/>
  <c r="BJ56" i="1" s="1"/>
  <c r="AQ56" i="1"/>
  <c r="BA56" i="1" s="1"/>
  <c r="BI56" i="1" s="1"/>
  <c r="AP56" i="1"/>
  <c r="AZ56" i="1" s="1"/>
  <c r="BH56" i="1" s="1"/>
  <c r="AO56" i="1"/>
  <c r="AY56" i="1" s="1"/>
  <c r="BG56" i="1" s="1"/>
  <c r="AR55" i="1"/>
  <c r="BB55" i="1" s="1"/>
  <c r="BJ55" i="1" s="1"/>
  <c r="AQ55" i="1"/>
  <c r="BA55" i="1" s="1"/>
  <c r="BI55" i="1" s="1"/>
  <c r="AP55" i="1"/>
  <c r="AZ55" i="1" s="1"/>
  <c r="BH55" i="1" s="1"/>
  <c r="AO55" i="1"/>
  <c r="AY55" i="1" s="1"/>
  <c r="BG55" i="1" s="1"/>
  <c r="AR54" i="1"/>
  <c r="BB54" i="1" s="1"/>
  <c r="BJ54" i="1" s="1"/>
  <c r="AQ54" i="1"/>
  <c r="BA54" i="1" s="1"/>
  <c r="BI54" i="1" s="1"/>
  <c r="AP54" i="1"/>
  <c r="AZ54" i="1" s="1"/>
  <c r="BH54" i="1" s="1"/>
  <c r="AO54" i="1"/>
  <c r="AY54" i="1" s="1"/>
  <c r="BG54" i="1" s="1"/>
  <c r="AR53" i="1"/>
  <c r="BB53" i="1" s="1"/>
  <c r="BJ53" i="1" s="1"/>
  <c r="AQ53" i="1"/>
  <c r="BA53" i="1" s="1"/>
  <c r="BI53" i="1" s="1"/>
  <c r="AP53" i="1"/>
  <c r="AZ53" i="1" s="1"/>
  <c r="BH53" i="1" s="1"/>
  <c r="AO53" i="1"/>
  <c r="AY53" i="1" s="1"/>
  <c r="BG53" i="1" s="1"/>
  <c r="AR52" i="1"/>
  <c r="BB52" i="1" s="1"/>
  <c r="BJ52" i="1" s="1"/>
  <c r="AQ52" i="1"/>
  <c r="BA52" i="1" s="1"/>
  <c r="BI52" i="1" s="1"/>
  <c r="AP52" i="1"/>
  <c r="AZ52" i="1" s="1"/>
  <c r="BH52" i="1" s="1"/>
  <c r="AO52" i="1"/>
  <c r="AY52" i="1" s="1"/>
  <c r="BG52" i="1" s="1"/>
  <c r="AR51" i="1"/>
  <c r="BB51" i="1" s="1"/>
  <c r="BJ51" i="1" s="1"/>
  <c r="BN51" i="1" s="1"/>
  <c r="BR51" i="1" s="1"/>
  <c r="AQ51" i="1"/>
  <c r="BA51" i="1" s="1"/>
  <c r="BI51" i="1" s="1"/>
  <c r="BM51" i="1" s="1"/>
  <c r="BQ51" i="1" s="1"/>
  <c r="AP51" i="1"/>
  <c r="AZ51" i="1" s="1"/>
  <c r="BH51" i="1" s="1"/>
  <c r="BL51" i="1" s="1"/>
  <c r="BP51" i="1" s="1"/>
  <c r="AO51" i="1"/>
  <c r="AY51" i="1" s="1"/>
  <c r="BG51" i="1" s="1"/>
  <c r="AR50" i="1"/>
  <c r="BB50" i="1" s="1"/>
  <c r="BJ50" i="1" s="1"/>
  <c r="AQ50" i="1"/>
  <c r="BA50" i="1" s="1"/>
  <c r="BI50" i="1" s="1"/>
  <c r="AP50" i="1"/>
  <c r="AZ50" i="1" s="1"/>
  <c r="BH50" i="1" s="1"/>
  <c r="AO50" i="1"/>
  <c r="AY50" i="1" s="1"/>
  <c r="BG50" i="1" s="1"/>
  <c r="AR49" i="1"/>
  <c r="BB49" i="1" s="1"/>
  <c r="BJ49" i="1" s="1"/>
  <c r="AQ49" i="1"/>
  <c r="BA49" i="1" s="1"/>
  <c r="BI49" i="1" s="1"/>
  <c r="AP49" i="1"/>
  <c r="AZ49" i="1" s="1"/>
  <c r="BH49" i="1" s="1"/>
  <c r="AO49" i="1"/>
  <c r="AY49" i="1" s="1"/>
  <c r="BG49" i="1" s="1"/>
  <c r="AR48" i="1"/>
  <c r="BB48" i="1" s="1"/>
  <c r="BJ48" i="1" s="1"/>
  <c r="AQ48" i="1"/>
  <c r="BA48" i="1" s="1"/>
  <c r="BI48" i="1" s="1"/>
  <c r="AP48" i="1"/>
  <c r="AZ48" i="1" s="1"/>
  <c r="BH48" i="1" s="1"/>
  <c r="AO48" i="1"/>
  <c r="AY48" i="1" s="1"/>
  <c r="BG48" i="1" s="1"/>
  <c r="AR47" i="1"/>
  <c r="BB47" i="1" s="1"/>
  <c r="BJ47" i="1" s="1"/>
  <c r="BN47" i="1" s="1"/>
  <c r="BR47" i="1" s="1"/>
  <c r="AQ47" i="1"/>
  <c r="BA47" i="1" s="1"/>
  <c r="BI47" i="1" s="1"/>
  <c r="BM47" i="1" s="1"/>
  <c r="BQ47" i="1" s="1"/>
  <c r="AP47" i="1"/>
  <c r="AZ47" i="1" s="1"/>
  <c r="BH47" i="1" s="1"/>
  <c r="BL47" i="1" s="1"/>
  <c r="BP47" i="1" s="1"/>
  <c r="AO47" i="1"/>
  <c r="AY47" i="1" s="1"/>
  <c r="BG47" i="1" s="1"/>
  <c r="AR46" i="1"/>
  <c r="BB46" i="1" s="1"/>
  <c r="BJ46" i="1" s="1"/>
  <c r="BN46" i="1" s="1"/>
  <c r="BR46" i="1" s="1"/>
  <c r="AQ46" i="1"/>
  <c r="BA46" i="1" s="1"/>
  <c r="BI46" i="1" s="1"/>
  <c r="BM46" i="1" s="1"/>
  <c r="BQ46" i="1" s="1"/>
  <c r="AP46" i="1"/>
  <c r="AZ46" i="1" s="1"/>
  <c r="BH46" i="1" s="1"/>
  <c r="BL46" i="1" s="1"/>
  <c r="BP46" i="1" s="1"/>
  <c r="AO46" i="1"/>
  <c r="AY46" i="1" s="1"/>
  <c r="BG46" i="1" s="1"/>
  <c r="AR45" i="1"/>
  <c r="BB45" i="1" s="1"/>
  <c r="BJ45" i="1" s="1"/>
  <c r="BN45" i="1" s="1"/>
  <c r="BR45" i="1" s="1"/>
  <c r="AQ45" i="1"/>
  <c r="BA45" i="1" s="1"/>
  <c r="BI45" i="1" s="1"/>
  <c r="BM45" i="1" s="1"/>
  <c r="BQ45" i="1" s="1"/>
  <c r="AP45" i="1"/>
  <c r="AZ45" i="1" s="1"/>
  <c r="BH45" i="1" s="1"/>
  <c r="BL45" i="1" s="1"/>
  <c r="BP45" i="1" s="1"/>
  <c r="AO45" i="1"/>
  <c r="AY45" i="1" s="1"/>
  <c r="BG45" i="1" s="1"/>
  <c r="AR44" i="1"/>
  <c r="BB44" i="1" s="1"/>
  <c r="BJ44" i="1" s="1"/>
  <c r="AQ44" i="1"/>
  <c r="BA44" i="1" s="1"/>
  <c r="BI44" i="1" s="1"/>
  <c r="AP44" i="1"/>
  <c r="AZ44" i="1" s="1"/>
  <c r="BH44" i="1" s="1"/>
  <c r="AO44" i="1"/>
  <c r="AY44" i="1" s="1"/>
  <c r="BG44" i="1" s="1"/>
  <c r="AR43" i="1"/>
  <c r="BB43" i="1" s="1"/>
  <c r="BJ43" i="1" s="1"/>
  <c r="AQ43" i="1"/>
  <c r="BA43" i="1" s="1"/>
  <c r="BI43" i="1" s="1"/>
  <c r="AP43" i="1"/>
  <c r="AZ43" i="1" s="1"/>
  <c r="BH43" i="1" s="1"/>
  <c r="AO43" i="1"/>
  <c r="AY43" i="1" s="1"/>
  <c r="BG43" i="1" s="1"/>
  <c r="AR42" i="1"/>
  <c r="BB42" i="1" s="1"/>
  <c r="BJ42" i="1" s="1"/>
  <c r="AQ42" i="1"/>
  <c r="BA42" i="1" s="1"/>
  <c r="BI42" i="1" s="1"/>
  <c r="AP42" i="1"/>
  <c r="AZ42" i="1" s="1"/>
  <c r="BH42" i="1" s="1"/>
  <c r="AO42" i="1"/>
  <c r="AY42" i="1" s="1"/>
  <c r="BG42" i="1" s="1"/>
  <c r="AR41" i="1"/>
  <c r="BB41" i="1" s="1"/>
  <c r="BJ41" i="1" s="1"/>
  <c r="AQ41" i="1"/>
  <c r="BA41" i="1" s="1"/>
  <c r="BI41" i="1" s="1"/>
  <c r="AP41" i="1"/>
  <c r="AZ41" i="1" s="1"/>
  <c r="BH41" i="1" s="1"/>
  <c r="AO41" i="1"/>
  <c r="AY41" i="1" s="1"/>
  <c r="BG41" i="1" s="1"/>
  <c r="AR37" i="1"/>
  <c r="BB37" i="1" s="1"/>
  <c r="BJ37" i="1" s="1"/>
  <c r="AQ37" i="1"/>
  <c r="BA37" i="1" s="1"/>
  <c r="BI37" i="1" s="1"/>
  <c r="AP37" i="1"/>
  <c r="AZ37" i="1" s="1"/>
  <c r="BH37" i="1" s="1"/>
  <c r="AO37" i="1"/>
  <c r="AY37" i="1" s="1"/>
  <c r="BG37" i="1" s="1"/>
  <c r="AR36" i="1"/>
  <c r="BB36" i="1" s="1"/>
  <c r="AQ36" i="1"/>
  <c r="BA36" i="1" s="1"/>
  <c r="BI36" i="1" s="1"/>
  <c r="AP36" i="1"/>
  <c r="AZ36" i="1" s="1"/>
  <c r="AO36" i="1"/>
  <c r="AY36" i="1" s="1"/>
  <c r="BG36" i="1" s="1"/>
  <c r="AR20" i="1"/>
  <c r="BB20" i="1" s="1"/>
  <c r="BJ20" i="1" s="1"/>
  <c r="BN20" i="1" s="1"/>
  <c r="BR20" i="1" s="1"/>
  <c r="AQ20" i="1"/>
  <c r="BA20" i="1" s="1"/>
  <c r="BI20" i="1" s="1"/>
  <c r="BM20" i="1" s="1"/>
  <c r="BQ20" i="1" s="1"/>
  <c r="AP20" i="1"/>
  <c r="AZ20" i="1" s="1"/>
  <c r="BH20" i="1" s="1"/>
  <c r="AO20" i="1"/>
  <c r="AY20" i="1" s="1"/>
  <c r="BG20" i="1" s="1"/>
  <c r="AR19" i="1"/>
  <c r="BB19" i="1" s="1"/>
  <c r="BJ19" i="1" s="1"/>
  <c r="AQ19" i="1"/>
  <c r="BA19" i="1" s="1"/>
  <c r="BI19" i="1" s="1"/>
  <c r="AP19" i="1"/>
  <c r="AZ19" i="1" s="1"/>
  <c r="AO19" i="1"/>
  <c r="AY19" i="1" s="1"/>
  <c r="BG19" i="1" s="1"/>
  <c r="AR18" i="1"/>
  <c r="BB18" i="1" s="1"/>
  <c r="BJ18" i="1" s="1"/>
  <c r="AQ18" i="1"/>
  <c r="BA18" i="1" s="1"/>
  <c r="BI18" i="1" s="1"/>
  <c r="AP18" i="1"/>
  <c r="AZ18" i="1" s="1"/>
  <c r="BH18" i="1" s="1"/>
  <c r="AO18" i="1"/>
  <c r="AY18" i="1" s="1"/>
  <c r="BG18" i="1" s="1"/>
  <c r="AR17" i="1"/>
  <c r="BB17" i="1" s="1"/>
  <c r="BJ17" i="1" s="1"/>
  <c r="AQ17" i="1"/>
  <c r="BA17" i="1" s="1"/>
  <c r="BI17" i="1" s="1"/>
  <c r="AP17" i="1"/>
  <c r="AZ17" i="1" s="1"/>
  <c r="BH17" i="1" s="1"/>
  <c r="AO17" i="1"/>
  <c r="AY17" i="1" s="1"/>
  <c r="BG17" i="1" s="1"/>
  <c r="AR16" i="1"/>
  <c r="BB16" i="1" s="1"/>
  <c r="BJ16" i="1" s="1"/>
  <c r="AQ16" i="1"/>
  <c r="BA16" i="1" s="1"/>
  <c r="BI16" i="1" s="1"/>
  <c r="AP16" i="1"/>
  <c r="AZ16" i="1" s="1"/>
  <c r="BH16" i="1" s="1"/>
  <c r="AO16" i="1"/>
  <c r="AY16" i="1" s="1"/>
  <c r="BG16" i="1" s="1"/>
  <c r="AR15" i="1"/>
  <c r="BB15" i="1" s="1"/>
  <c r="BJ15" i="1" s="1"/>
  <c r="BN15" i="1" s="1"/>
  <c r="BR15" i="1" s="1"/>
  <c r="AQ15" i="1"/>
  <c r="BA15" i="1" s="1"/>
  <c r="BI15" i="1" s="1"/>
  <c r="BM15" i="1" s="1"/>
  <c r="BQ15" i="1" s="1"/>
  <c r="AP15" i="1"/>
  <c r="AZ15" i="1" s="1"/>
  <c r="BH15" i="1" s="1"/>
  <c r="BL15" i="1" s="1"/>
  <c r="BP15" i="1" s="1"/>
  <c r="AO15" i="1"/>
  <c r="AY15" i="1" s="1"/>
  <c r="BG15" i="1" s="1"/>
  <c r="AR14" i="1"/>
  <c r="BB14" i="1" s="1"/>
  <c r="BJ14" i="1" s="1"/>
  <c r="AQ14" i="1"/>
  <c r="BA14" i="1" s="1"/>
  <c r="BI14" i="1" s="1"/>
  <c r="AP14" i="1"/>
  <c r="AZ14" i="1" s="1"/>
  <c r="BH14" i="1" s="1"/>
  <c r="AO14" i="1"/>
  <c r="AY14" i="1" s="1"/>
  <c r="BG14" i="1" s="1"/>
  <c r="AR13" i="1"/>
  <c r="BB13" i="1" s="1"/>
  <c r="BJ13" i="1" s="1"/>
  <c r="AQ13" i="1"/>
  <c r="BA13" i="1" s="1"/>
  <c r="BI13" i="1" s="1"/>
  <c r="AP13" i="1"/>
  <c r="AZ13" i="1" s="1"/>
  <c r="BH13" i="1" s="1"/>
  <c r="AO13" i="1"/>
  <c r="AY13" i="1" s="1"/>
  <c r="BG13" i="1" s="1"/>
  <c r="AR12" i="1"/>
  <c r="BB12" i="1" s="1"/>
  <c r="BJ12" i="1" s="1"/>
  <c r="AQ12" i="1"/>
  <c r="BA12" i="1" s="1"/>
  <c r="BI12" i="1" s="1"/>
  <c r="AP12" i="1"/>
  <c r="AZ12" i="1" s="1"/>
  <c r="BH12" i="1" s="1"/>
  <c r="AO12" i="1"/>
  <c r="AY12" i="1" s="1"/>
  <c r="BG12" i="1" s="1"/>
  <c r="AR11" i="1"/>
  <c r="BB11" i="1" s="1"/>
  <c r="BJ11" i="1" s="1"/>
  <c r="AQ11" i="1"/>
  <c r="BA11" i="1" s="1"/>
  <c r="BI11" i="1" s="1"/>
  <c r="AP11" i="1"/>
  <c r="AZ11" i="1" s="1"/>
  <c r="BH11" i="1" s="1"/>
  <c r="AO11" i="1"/>
  <c r="AY11" i="1" s="1"/>
  <c r="BG11" i="1" s="1"/>
  <c r="AR10" i="1"/>
  <c r="BB10" i="1" s="1"/>
  <c r="BJ10" i="1" s="1"/>
  <c r="AQ10" i="1"/>
  <c r="BA10" i="1" s="1"/>
  <c r="BI10" i="1" s="1"/>
  <c r="AP10" i="1"/>
  <c r="AZ10" i="1" s="1"/>
  <c r="BH10" i="1" s="1"/>
  <c r="AO10" i="1"/>
  <c r="AY10" i="1" s="1"/>
  <c r="BG10" i="1" s="1"/>
  <c r="AR9" i="1"/>
  <c r="BB9" i="1" s="1"/>
  <c r="BJ9" i="1" s="1"/>
  <c r="BN9" i="1" s="1"/>
  <c r="BR9" i="1" s="1"/>
  <c r="BR77" i="1" s="1"/>
  <c r="AQ9" i="1"/>
  <c r="BA9" i="1" s="1"/>
  <c r="BI9" i="1" s="1"/>
  <c r="BM9" i="1" s="1"/>
  <c r="BQ9" i="1" s="1"/>
  <c r="AP9" i="1"/>
  <c r="AZ9" i="1" s="1"/>
  <c r="BH9" i="1" s="1"/>
  <c r="BL9" i="1" s="1"/>
  <c r="BP9" i="1" s="1"/>
  <c r="AO9" i="1"/>
  <c r="AY9" i="1" s="1"/>
  <c r="BG9" i="1" s="1"/>
  <c r="BS73" i="1" l="1"/>
  <c r="BH36" i="1"/>
  <c r="BL20" i="1" s="1"/>
  <c r="BP20" i="1" s="1"/>
  <c r="BJ36" i="1"/>
  <c r="BH19" i="1"/>
  <c r="BP77" i="1"/>
  <c r="BQ77" i="1"/>
  <c r="BL77" i="1"/>
  <c r="BM77" i="1"/>
  <c r="BN77" i="1"/>
  <c r="BK77" i="1"/>
  <c r="AN76" i="1" l="1"/>
  <c r="AM76" i="1"/>
  <c r="AL76" i="1"/>
  <c r="AN75" i="1"/>
  <c r="AM75" i="1"/>
  <c r="AL75" i="1"/>
  <c r="AN74" i="1"/>
  <c r="AM74" i="1"/>
  <c r="AL74" i="1"/>
  <c r="AN72" i="1"/>
  <c r="AM72" i="1"/>
  <c r="AL72" i="1"/>
  <c r="AN71" i="1"/>
  <c r="AM71" i="1"/>
  <c r="AL71" i="1"/>
  <c r="AN70" i="1"/>
  <c r="AM70" i="1"/>
  <c r="AL70" i="1"/>
  <c r="AN69" i="1"/>
  <c r="AM69" i="1"/>
  <c r="AL69" i="1"/>
  <c r="AN68" i="1"/>
  <c r="AM68" i="1"/>
  <c r="AL68" i="1"/>
  <c r="AN67" i="1"/>
  <c r="AM67" i="1"/>
  <c r="AL67" i="1"/>
  <c r="AN66" i="1"/>
  <c r="AM66" i="1"/>
  <c r="AL66" i="1"/>
  <c r="AN65" i="1"/>
  <c r="AM65" i="1"/>
  <c r="AL65" i="1"/>
  <c r="AN64" i="1"/>
  <c r="AM64" i="1"/>
  <c r="AL64" i="1"/>
  <c r="AN63" i="1"/>
  <c r="AM63" i="1"/>
  <c r="AL63" i="1"/>
  <c r="AN62" i="1"/>
  <c r="AM62" i="1"/>
  <c r="AL62" i="1"/>
  <c r="AN61" i="1"/>
  <c r="AM61" i="1"/>
  <c r="AL61" i="1"/>
  <c r="AN60" i="1"/>
  <c r="AM60" i="1"/>
  <c r="AL60" i="1"/>
  <c r="AN59" i="1"/>
  <c r="AM59" i="1"/>
  <c r="AL59" i="1"/>
  <c r="AN58" i="1"/>
  <c r="AM58" i="1"/>
  <c r="AL58" i="1"/>
  <c r="AN57" i="1"/>
  <c r="AM57" i="1"/>
  <c r="AL57" i="1"/>
  <c r="AN56" i="1"/>
  <c r="AM56" i="1"/>
  <c r="AL56" i="1"/>
  <c r="AN55" i="1"/>
  <c r="AM55" i="1"/>
  <c r="AL55" i="1"/>
  <c r="AN54" i="1"/>
  <c r="AM54" i="1"/>
  <c r="AL54" i="1"/>
  <c r="AN53" i="1"/>
  <c r="AM53" i="1"/>
  <c r="AL53" i="1"/>
  <c r="AN52" i="1"/>
  <c r="AM52" i="1"/>
  <c r="AL52" i="1"/>
  <c r="AN51" i="1"/>
  <c r="AM51" i="1"/>
  <c r="AL51" i="1"/>
  <c r="AN50" i="1"/>
  <c r="AM50" i="1"/>
  <c r="AL50" i="1"/>
  <c r="AN49" i="1"/>
  <c r="AM49" i="1"/>
  <c r="AL49" i="1"/>
  <c r="AN48" i="1"/>
  <c r="AM48" i="1"/>
  <c r="AL48" i="1"/>
  <c r="AN47" i="1"/>
  <c r="AM47" i="1"/>
  <c r="AL47" i="1"/>
  <c r="AN46" i="1"/>
  <c r="AM46" i="1"/>
  <c r="AL46" i="1"/>
  <c r="AN45" i="1"/>
  <c r="AM45" i="1"/>
  <c r="AL45" i="1"/>
  <c r="AN44" i="1"/>
  <c r="AM44" i="1"/>
  <c r="AL44" i="1"/>
  <c r="AN43" i="1"/>
  <c r="AM43" i="1"/>
  <c r="AL43" i="1"/>
  <c r="AN42" i="1"/>
  <c r="AM42" i="1"/>
  <c r="AL42" i="1"/>
  <c r="AN41" i="1"/>
  <c r="AM41" i="1"/>
  <c r="AL41" i="1"/>
  <c r="AN37" i="1"/>
  <c r="AM37" i="1"/>
  <c r="AL37" i="1"/>
  <c r="AN36" i="1"/>
  <c r="AM36" i="1"/>
  <c r="AL36" i="1"/>
  <c r="AN20" i="1"/>
  <c r="AM20" i="1"/>
  <c r="AL20" i="1"/>
  <c r="AN19" i="1"/>
  <c r="AM19" i="1"/>
  <c r="AL19" i="1"/>
  <c r="AN18" i="1"/>
  <c r="AM18" i="1"/>
  <c r="AL18" i="1"/>
  <c r="AN17" i="1"/>
  <c r="AM17" i="1"/>
  <c r="AL17" i="1"/>
  <c r="AN16" i="1"/>
  <c r="AM16" i="1"/>
  <c r="AL16" i="1"/>
  <c r="AN15" i="1"/>
  <c r="AM15" i="1"/>
  <c r="AL15" i="1"/>
  <c r="AN14" i="1"/>
  <c r="AM14" i="1"/>
  <c r="AL14" i="1"/>
  <c r="AN13" i="1"/>
  <c r="AM13" i="1"/>
  <c r="AL13" i="1"/>
  <c r="AN12" i="1"/>
  <c r="AM12" i="1"/>
  <c r="AL12" i="1"/>
  <c r="AN11" i="1"/>
  <c r="AM11" i="1"/>
  <c r="AL11" i="1"/>
  <c r="AN10" i="1"/>
  <c r="AM10" i="1"/>
  <c r="AL10" i="1"/>
  <c r="AN9" i="1"/>
  <c r="AM9" i="1"/>
  <c r="AL9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36" i="1"/>
  <c r="AK37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4" i="1"/>
  <c r="AK75" i="1"/>
  <c r="AK76" i="1"/>
  <c r="I77" i="1"/>
  <c r="AL77" i="1" s="1"/>
  <c r="J77" i="1"/>
  <c r="AM77" i="1" s="1"/>
  <c r="K77" i="1"/>
  <c r="AN77" i="1" s="1"/>
  <c r="H77" i="1"/>
  <c r="AK77" i="1" s="1"/>
  <c r="T77" i="1"/>
  <c r="U77" i="1"/>
  <c r="V77" i="1"/>
  <c r="S77" i="1"/>
  <c r="Z77" i="1" l="1"/>
  <c r="C77" i="1"/>
  <c r="O77" i="1"/>
  <c r="BK74" i="1" l="1"/>
  <c r="BO74" i="1" s="1"/>
  <c r="BS74" i="1" s="1"/>
  <c r="BK68" i="1"/>
  <c r="BO68" i="1" s="1"/>
  <c r="BS68" i="1" s="1"/>
  <c r="BK9" i="1" l="1"/>
  <c r="BO9" i="1" s="1"/>
  <c r="BS9" i="1" s="1"/>
  <c r="BK46" i="1"/>
  <c r="BO46" i="1" s="1"/>
  <c r="BS46" i="1" s="1"/>
  <c r="BK45" i="1"/>
  <c r="BO45" i="1" s="1"/>
  <c r="BS45" i="1" s="1"/>
  <c r="BK47" i="1"/>
  <c r="BO47" i="1" s="1"/>
  <c r="BS47" i="1" s="1"/>
  <c r="BK58" i="1"/>
  <c r="BO58" i="1" s="1"/>
  <c r="BS58" i="1" s="1"/>
  <c r="BK64" i="1"/>
  <c r="BO64" i="1" s="1"/>
  <c r="BS64" i="1" s="1"/>
  <c r="BK51" i="1"/>
  <c r="BO51" i="1" s="1"/>
  <c r="BS51" i="1" s="1"/>
  <c r="BK20" i="1"/>
  <c r="BO20" i="1" s="1"/>
  <c r="BS20" i="1" s="1"/>
  <c r="BK15" i="1"/>
  <c r="BO15" i="1" s="1"/>
  <c r="BS15" i="1" s="1"/>
  <c r="BO77" i="1" l="1"/>
  <c r="BS77" i="1"/>
</calcChain>
</file>

<file path=xl/sharedStrings.xml><?xml version="1.0" encoding="utf-8"?>
<sst xmlns="http://schemas.openxmlformats.org/spreadsheetml/2006/main" count="5428" uniqueCount="2044">
  <si>
    <t>PLAN DE ACCIÓN</t>
  </si>
  <si>
    <t>VIGENCIA:</t>
  </si>
  <si>
    <t>Fecha de entrega:</t>
  </si>
  <si>
    <t>DEPENDENCIA O ENTIDAD:</t>
  </si>
  <si>
    <t>NOMBRE RESPONSABLE: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</si>
  <si>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</si>
  <si>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</si>
  <si>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</si>
  <si>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</si>
  <si>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</si>
  <si>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</si>
  <si>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Política MIPG</t>
  </si>
  <si>
    <t>Plan Institucional</t>
  </si>
  <si>
    <t>Cálculos del Avance del período</t>
  </si>
  <si>
    <t>Tipo</t>
  </si>
  <si>
    <t>Meta</t>
  </si>
  <si>
    <t>Orden</t>
  </si>
  <si>
    <t>Actividad o Hito</t>
  </si>
  <si>
    <t>Fecha inicio</t>
  </si>
  <si>
    <t>Fecha fin</t>
  </si>
  <si>
    <t>Responsable</t>
  </si>
  <si>
    <t>Código</t>
  </si>
  <si>
    <t>Nombre de la Meta</t>
  </si>
  <si>
    <t>Indicador</t>
  </si>
  <si>
    <t>Unidad de Medida</t>
  </si>
  <si>
    <t>Avance Productos</t>
  </si>
  <si>
    <t>Avance Población beneficiaria</t>
  </si>
  <si>
    <t>Ponderación Actividades</t>
  </si>
  <si>
    <t>Ponderación Productos</t>
  </si>
  <si>
    <t>Suma Avance Ponderado</t>
  </si>
  <si>
    <t>Avance promedio Ponderado</t>
  </si>
  <si>
    <t>Avance ponderado Total</t>
  </si>
  <si>
    <t>Recursos propios de libre inversión -ICLD</t>
  </si>
  <si>
    <t>1.1.1.1.1</t>
  </si>
  <si>
    <t>Alianza suscrita y en operación</t>
  </si>
  <si>
    <t>Plan Nacional de Desarrollo</t>
  </si>
  <si>
    <t>4.1.1.1.6</t>
  </si>
  <si>
    <t>Municipios acompañados en el proceso de revisión de sus instrumentos de ordenamiento territorial</t>
  </si>
  <si>
    <t>Sistema General de Regalías</t>
  </si>
  <si>
    <t>4.1.1.1.3</t>
  </si>
  <si>
    <t>POD validado y adoptado</t>
  </si>
  <si>
    <t>Planeación_Institucional</t>
  </si>
  <si>
    <t>Plan Estratégico Institucional</t>
  </si>
  <si>
    <t>4.1.1.1.9</t>
  </si>
  <si>
    <t>Sistema de información implementado y en funcionamiento</t>
  </si>
  <si>
    <t>No aplica</t>
  </si>
  <si>
    <t>Seguimiento_y_Evaluación_del_Desempeño_Institucional</t>
  </si>
  <si>
    <t>Plan de Desarrollo Departamental</t>
  </si>
  <si>
    <t>4.1.3.1.1</t>
  </si>
  <si>
    <t>4.1.1.1.1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</si>
  <si>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</si>
  <si>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</si>
  <si>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Plan Anticorrupción y de Atención al Ciudadano</t>
  </si>
  <si>
    <t>Fortalecimiento_Organizacional_y_Simplificación_de_Procesos</t>
  </si>
  <si>
    <t>4.1.3.1.2</t>
  </si>
  <si>
    <t>Estrategia diseñada e implementada.</t>
  </si>
  <si>
    <t>Gestión_de_la_Información_Estadística</t>
  </si>
  <si>
    <t>Seguimiento I Trimestre</t>
  </si>
  <si>
    <t>Recursos propios - Funcionamiento</t>
  </si>
  <si>
    <t>Recursos Propios Estampillas</t>
  </si>
  <si>
    <t>Plan Estratégico Sectorial</t>
  </si>
  <si>
    <t>Recursos Propios Sobretasa ACPM</t>
  </si>
  <si>
    <t>Sistema General de Participaciones</t>
  </si>
  <si>
    <t>Rendición de Cuentas - Acuerdo de Paz (Circular 100-006/2019 DAFP)</t>
  </si>
  <si>
    <t>Rentas Cedidas Sector Salud</t>
  </si>
  <si>
    <t>Recursos Propios Sector Salud</t>
  </si>
  <si>
    <t>Plan de Participación</t>
  </si>
  <si>
    <t>Venta de servicios</t>
  </si>
  <si>
    <t>Plan Institucional de Archivos - PINAR</t>
  </si>
  <si>
    <t>Transferencias Nacionales para Sector Salud</t>
  </si>
  <si>
    <t>Plan Anual de Adquisiciones Anual</t>
  </si>
  <si>
    <t>Rentas Cedidas Sector Deportes</t>
  </si>
  <si>
    <t>Gestión_Estratégica_del_Talento_Humano</t>
  </si>
  <si>
    <t>Plan Estratégico - Talento Humano</t>
  </si>
  <si>
    <t>Impuesto Nacional al Consumo a la telefonía, datos, internet y navegación móvil</t>
  </si>
  <si>
    <t>Integridad</t>
  </si>
  <si>
    <t>Plan de Bienestar e Incentivos</t>
  </si>
  <si>
    <t>Recaudo de Peajes</t>
  </si>
  <si>
    <t>Plan de Capacitación  Institucional</t>
  </si>
  <si>
    <t>Fotomultas</t>
  </si>
  <si>
    <t>Gestión_Presupuestal_y_Eficiencia_del_Gasto_Público</t>
  </si>
  <si>
    <t>Plan de Previsión de Recursos Humanos</t>
  </si>
  <si>
    <t>Especies venales</t>
  </si>
  <si>
    <t>Plan Trabajo Anual en Seguridad y Salud en el Trabajo</t>
  </si>
  <si>
    <t>Gobierno_Digital</t>
  </si>
  <si>
    <t>Plan Anual de Vacantes</t>
  </si>
  <si>
    <t>Recursos del Crédito</t>
  </si>
  <si>
    <t>Seguridad_Digital</t>
  </si>
  <si>
    <t>Plan Estratégico de Tecnologías de la Información y las Comunicaciones - PETI</t>
  </si>
  <si>
    <t>Fondo de Seguridad de las Entidades Territoriales (FONSET)</t>
  </si>
  <si>
    <t>Defensa_Jurídica</t>
  </si>
  <si>
    <t>Tratamiento de Riesgos de Seguridad y Privacidad de la Información</t>
  </si>
  <si>
    <t>Cofinanciación Nacional</t>
  </si>
  <si>
    <t>Seguridad y Privacidad de la Información</t>
  </si>
  <si>
    <t>Cofinanciación Municipal</t>
  </si>
  <si>
    <t>Mejora_Normativa</t>
  </si>
  <si>
    <t>Sector Privado</t>
  </si>
  <si>
    <t>Servicio_al_ciudadano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</si>
  <si>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</si>
  <si>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</si>
  <si>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</si>
  <si>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</si>
  <si>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</si>
  <si>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Aportes de ONG¨s</t>
  </si>
  <si>
    <t>Transparencia,_Acceso_a_la_Información_y_lucha_contra_la_Corrupción</t>
  </si>
  <si>
    <t>Gestión_Documental</t>
  </si>
  <si>
    <t>Gestión_del_Conocimiento_y_la_Innovación</t>
  </si>
  <si>
    <t>Control_Interno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</si>
  <si>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</si>
  <si>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</si>
  <si>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</si>
  <si>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</si>
  <si>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</si>
  <si>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</si>
  <si>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</si>
  <si>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</si>
  <si>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</si>
  <si>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RENACE LA EQUIDAD</t>
  </si>
  <si>
    <t>RED EQUIDAD PARA EL CAMBIO</t>
  </si>
  <si>
    <t>CAMBIO POR EL ACCESO A LOS DERECHOS</t>
  </si>
  <si>
    <t>11. POLITICAS PUBLICAS PARA EL CAMBIO</t>
  </si>
  <si>
    <t>Oficina Asesora de Planeación</t>
  </si>
  <si>
    <t>5. FERIAS DE LA EQUIDAD</t>
  </si>
  <si>
    <t>1.1.1.1.2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</si>
  <si>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</si>
  <si>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</si>
  <si>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</si>
  <si>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</si>
  <si>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</si>
  <si>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</si>
  <si>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t>1.1.1.2.2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</si>
  <si>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</si>
  <si>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</si>
  <si>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</si>
  <si>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</si>
  <si>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</si>
  <si>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t>1.1.1.3.1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</si>
  <si>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</si>
  <si>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</si>
  <si>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</si>
  <si>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</si>
  <si>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</si>
  <si>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</si>
  <si>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t>1.1.1.3.3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</si>
  <si>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</si>
  <si>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</si>
  <si>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t>1.1.1.3.4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</si>
  <si>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</si>
  <si>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</si>
  <si>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</si>
  <si>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</si>
  <si>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</si>
  <si>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</si>
  <si>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</si>
  <si>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</si>
  <si>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</si>
  <si>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</si>
  <si>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</si>
  <si>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</si>
  <si>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</si>
  <si>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</si>
  <si>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</si>
  <si>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</si>
  <si>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</si>
  <si>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</si>
  <si>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</si>
  <si>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</si>
  <si>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</si>
  <si>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</si>
  <si>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</si>
  <si>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</si>
  <si>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</si>
  <si>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</si>
  <si>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t>1.1.1.4.4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</si>
  <si>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</si>
  <si>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</si>
  <si>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t>1.1.1.4.5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</si>
  <si>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</si>
  <si>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</si>
  <si>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t>1.1.1.4.6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</si>
  <si>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</si>
  <si>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</si>
  <si>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t>1.1.1.4.7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</si>
  <si>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</si>
  <si>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</si>
  <si>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</si>
  <si>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</si>
  <si>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</si>
  <si>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</si>
  <si>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</si>
  <si>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</si>
  <si>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</si>
  <si>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</si>
  <si>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</si>
  <si>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</si>
  <si>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</si>
  <si>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</si>
  <si>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</si>
  <si>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</si>
  <si>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</si>
  <si>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</si>
  <si>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</si>
  <si>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</si>
  <si>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</si>
  <si>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</si>
  <si>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</si>
  <si>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</si>
  <si>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</si>
  <si>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</si>
  <si>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</si>
  <si>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</si>
  <si>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</si>
  <si>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</si>
  <si>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</si>
  <si>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</si>
  <si>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</si>
  <si>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</si>
  <si>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</si>
  <si>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</si>
  <si>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</si>
  <si>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</si>
  <si>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</si>
  <si>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</si>
  <si>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t>1.1.1.7.2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</si>
  <si>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</si>
  <si>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</si>
  <si>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</si>
  <si>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</si>
  <si>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</si>
  <si>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</si>
  <si>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t>1.1.1.8.2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</si>
  <si>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</si>
  <si>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</si>
  <si>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t>1.1.1.8.3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</si>
  <si>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</si>
  <si>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</si>
  <si>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t>1.1.1.8.4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</si>
  <si>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</si>
  <si>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</si>
  <si>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</si>
  <si>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</si>
  <si>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</si>
  <si>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</si>
  <si>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t>1.1.1.9.2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</si>
  <si>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</si>
  <si>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</si>
  <si>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t>1.1.1.9.3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</si>
  <si>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</si>
  <si>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t>1.1.1.9.4</t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</si>
  <si>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</si>
  <si>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</si>
  <si>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</si>
  <si>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</si>
  <si>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</si>
  <si>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</si>
  <si>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</si>
  <si>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</si>
  <si>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</si>
  <si>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</si>
  <si>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</si>
  <si>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</si>
  <si>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</si>
  <si>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</si>
  <si>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</si>
  <si>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</si>
  <si>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</si>
  <si>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</si>
  <si>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</si>
  <si>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</si>
  <si>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</si>
  <si>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</si>
  <si>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</si>
  <si>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</si>
  <si>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</si>
  <si>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</si>
  <si>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</si>
  <si>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</si>
  <si>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</si>
  <si>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</si>
  <si>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</si>
  <si>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</si>
  <si>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</si>
  <si>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</si>
  <si>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</si>
  <si>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</si>
  <si>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</si>
  <si>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</si>
  <si>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</si>
  <si>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</si>
  <si>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</si>
  <si>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t>1.1.1.11.1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</si>
  <si>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</si>
  <si>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</si>
  <si>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t>1.1.1.11.2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</si>
  <si>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</si>
  <si>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</si>
  <si>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t>1.1.1.11.3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</si>
  <si>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</si>
  <si>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</si>
  <si>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t>1.1.1.11.4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</si>
  <si>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</si>
  <si>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</si>
  <si>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t>1.1.1.11.5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</si>
  <si>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</si>
  <si>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</si>
  <si>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</si>
  <si>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t>1.1.1.11.6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</si>
  <si>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</si>
  <si>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</si>
  <si>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t>1.1.1.11.7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</si>
  <si>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</si>
  <si>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</si>
  <si>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</si>
  <si>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</si>
  <si>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</si>
  <si>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</si>
  <si>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</si>
  <si>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</si>
  <si>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</si>
  <si>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t>1.1.1.12.3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</si>
  <si>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</si>
  <si>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</si>
  <si>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t>1.1.1.12.4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</si>
  <si>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</si>
  <si>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</si>
  <si>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t>1.1.1.12.5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</si>
  <si>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</si>
  <si>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</si>
  <si>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t>1.1.1.12.6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</si>
  <si>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</si>
  <si>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</si>
  <si>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t>1.1.1.12.7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</si>
  <si>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</si>
  <si>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</si>
  <si>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</si>
  <si>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</si>
  <si>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</si>
  <si>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</si>
  <si>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t>1.1.1.13.2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</si>
  <si>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</si>
  <si>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</si>
  <si>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</si>
  <si>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t>1.1.1.14.1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</si>
  <si>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</si>
  <si>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</si>
  <si>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</si>
  <si>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</si>
  <si>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</si>
  <si>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</si>
  <si>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</si>
  <si>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</si>
  <si>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</si>
  <si>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</si>
  <si>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</si>
  <si>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t>1.2.1.1.3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</si>
  <si>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</si>
  <si>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</si>
  <si>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</si>
  <si>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</si>
  <si>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</si>
  <si>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</si>
  <si>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t>1.2.1.2.2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</si>
  <si>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</si>
  <si>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</si>
  <si>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</si>
  <si>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</si>
  <si>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</si>
  <si>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</si>
  <si>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</si>
  <si>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</si>
  <si>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</si>
  <si>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</si>
  <si>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</si>
  <si>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</si>
  <si>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</si>
  <si>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</si>
  <si>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</si>
  <si>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</si>
  <si>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</si>
  <si>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</si>
  <si>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</si>
  <si>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t>1.2.2.1.1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</si>
  <si>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</si>
  <si>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</si>
  <si>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t>1.2.2.1.2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</si>
  <si>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</si>
  <si>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</si>
  <si>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</si>
  <si>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</si>
  <si>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</si>
  <si>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</si>
  <si>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</si>
  <si>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</si>
  <si>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</si>
  <si>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</si>
  <si>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</si>
  <si>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</si>
  <si>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</si>
  <si>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</si>
  <si>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t>1.2.2.1.7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</si>
  <si>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</si>
  <si>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</si>
  <si>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</si>
  <si>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</si>
  <si>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</si>
  <si>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</si>
  <si>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</si>
  <si>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</si>
  <si>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</si>
  <si>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</si>
  <si>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</si>
  <si>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</si>
  <si>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</si>
  <si>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</si>
  <si>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</si>
  <si>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</si>
  <si>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</si>
  <si>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</si>
  <si>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</si>
  <si>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</si>
  <si>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t>1.2.2.2.7</t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</si>
  <si>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</si>
  <si>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</si>
  <si>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</si>
  <si>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</si>
  <si>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</si>
  <si>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</si>
  <si>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</si>
  <si>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</si>
  <si>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</si>
  <si>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1.2.2.2.10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</si>
  <si>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</si>
  <si>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</si>
  <si>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</si>
  <si>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</si>
  <si>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</si>
  <si>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</si>
  <si>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</si>
  <si>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</si>
  <si>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</si>
  <si>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</si>
  <si>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</si>
  <si>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t>1.2.2.2.14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</si>
  <si>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</si>
  <si>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</si>
  <si>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t>1.2.2.2.15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</si>
  <si>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</si>
  <si>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</si>
  <si>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</si>
  <si>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</si>
  <si>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</si>
  <si>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</si>
  <si>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</si>
  <si>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</si>
  <si>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</si>
  <si>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</si>
  <si>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</si>
  <si>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</si>
  <si>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</si>
  <si>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</si>
  <si>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</si>
  <si>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</si>
  <si>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</si>
  <si>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</si>
  <si>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</si>
  <si>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</si>
  <si>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t>1.2.3.2.5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</si>
  <si>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</si>
  <si>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</si>
  <si>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</si>
  <si>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</si>
  <si>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</si>
  <si>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</si>
  <si>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</si>
  <si>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</si>
  <si>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t>1.2.3.2.8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</si>
  <si>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</si>
  <si>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</si>
  <si>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</si>
  <si>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</si>
  <si>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</si>
  <si>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</si>
  <si>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</si>
  <si>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</si>
  <si>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</si>
  <si>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</si>
  <si>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</si>
  <si>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</si>
  <si>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t>1.3.1.1.2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</si>
  <si>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</si>
  <si>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</si>
  <si>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t>1.3.1.1.3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</si>
  <si>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</si>
  <si>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</si>
  <si>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</si>
  <si>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</si>
  <si>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</si>
  <si>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</si>
  <si>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</si>
  <si>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t>1.3.1.2.2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</si>
  <si>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</si>
  <si>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</si>
  <si>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</si>
  <si>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t>1.3.1.2.3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</si>
  <si>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</si>
  <si>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</si>
  <si>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t>1.3.1.2.4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</si>
  <si>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</si>
  <si>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</si>
  <si>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t>1.3.1.2.5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</si>
  <si>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</si>
  <si>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</si>
  <si>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</si>
  <si>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</si>
  <si>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</si>
  <si>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</si>
  <si>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</si>
  <si>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</si>
  <si>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t>1.3.1.2.8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</si>
  <si>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</si>
  <si>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</si>
  <si>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t>1.3.1.2.9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</si>
  <si>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</si>
  <si>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</si>
  <si>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t>1.3.1.2.10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</si>
  <si>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</si>
  <si>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</si>
  <si>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</si>
  <si>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</si>
  <si>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</si>
  <si>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</si>
  <si>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</si>
  <si>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</si>
  <si>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t>1.3.1.2.13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</si>
  <si>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</si>
  <si>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</si>
  <si>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</si>
  <si>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</si>
  <si>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</si>
  <si>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</si>
  <si>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</si>
  <si>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</si>
  <si>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</si>
  <si>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</si>
  <si>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</si>
  <si>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</si>
  <si>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</si>
  <si>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</si>
  <si>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</si>
  <si>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</si>
  <si>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</si>
  <si>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</si>
  <si>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</si>
  <si>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</si>
  <si>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</si>
  <si>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</si>
  <si>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</si>
  <si>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t>1.3.1.2.21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</si>
  <si>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</si>
  <si>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</si>
  <si>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t>1.3.1.2.22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</si>
  <si>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</si>
  <si>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</si>
  <si>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t>1.3.1.2.23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</si>
  <si>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</si>
  <si>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</si>
  <si>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t>1.3.1.2.24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</si>
  <si>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</si>
  <si>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</si>
  <si>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t>1.3.1.2.25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</si>
  <si>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</si>
  <si>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</si>
  <si>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t>1.3.1.2.26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</si>
  <si>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</si>
  <si>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</si>
  <si>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t>1.3.1.2.27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</si>
  <si>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</si>
  <si>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</si>
  <si>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t>1.3.1.2.28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</si>
  <si>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</si>
  <si>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</si>
  <si>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t>1.3.1.2.29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</si>
  <si>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</si>
  <si>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</si>
  <si>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t>1.3.1.2.30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</si>
  <si>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</si>
  <si>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</si>
  <si>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</si>
  <si>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t>1.3.1.3.1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</si>
  <si>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</si>
  <si>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</si>
  <si>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</si>
  <si>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</si>
  <si>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</si>
  <si>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</si>
  <si>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t>1.3.2.1.2</t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</si>
  <si>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</si>
  <si>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</si>
  <si>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t>1.3.2.1.3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</si>
  <si>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</si>
  <si>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</si>
  <si>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t>1.3.2.1.4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</si>
  <si>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</si>
  <si>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</si>
  <si>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t>1.3.2.1.5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</si>
  <si>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</si>
  <si>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</si>
  <si>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t>1.3.2.1.6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</si>
  <si>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</si>
  <si>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</si>
  <si>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t>0.25</t>
  </si>
  <si>
    <t>1.3.2.1.7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</si>
  <si>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</si>
  <si>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</si>
  <si>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</si>
  <si>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t>1.3.2.2.1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</si>
  <si>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</si>
  <si>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t>1.3.2.2.2</t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</si>
  <si>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</si>
  <si>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t>1.3.2.2.3</t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</si>
  <si>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</si>
  <si>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</si>
  <si>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t>1.3.2.2.4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</si>
  <si>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</si>
  <si>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</si>
  <si>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</si>
  <si>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</si>
  <si>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</si>
  <si>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t>1.3.2.2.6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</si>
  <si>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</si>
  <si>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</si>
  <si>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t>1.3.2.2.7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</si>
  <si>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</si>
  <si>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</si>
  <si>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t>1.3.2.2.8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</si>
  <si>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</si>
  <si>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</si>
  <si>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</si>
  <si>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</si>
  <si>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</si>
  <si>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</si>
  <si>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</si>
  <si>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</si>
  <si>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</si>
  <si>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</si>
  <si>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</si>
  <si>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</si>
  <si>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</si>
  <si>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</si>
  <si>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</si>
  <si>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1.3.3.1.3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</si>
  <si>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</si>
  <si>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</si>
  <si>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</si>
  <si>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</si>
  <si>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</si>
  <si>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</si>
  <si>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</si>
  <si>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</si>
  <si>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</si>
  <si>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</si>
  <si>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</si>
  <si>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</si>
  <si>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</si>
  <si>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</si>
  <si>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</si>
  <si>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</si>
  <si>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</si>
  <si>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</si>
  <si>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</si>
  <si>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</si>
  <si>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</si>
  <si>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</si>
  <si>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</si>
  <si>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</si>
  <si>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</si>
  <si>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</si>
  <si>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t>1.3.3.1.13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</si>
  <si>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</si>
  <si>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</si>
  <si>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t>1.3.3.1.14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</si>
  <si>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</si>
  <si>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</si>
  <si>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</si>
  <si>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t>1.3.3.2.1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</si>
  <si>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</si>
  <si>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</si>
  <si>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t>1.3.3.2.2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</si>
  <si>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</si>
  <si>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</si>
  <si>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</si>
  <si>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t>1.3.3.2.3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</si>
  <si>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</si>
  <si>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</si>
  <si>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</si>
  <si>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</si>
  <si>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</si>
  <si>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</si>
  <si>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</si>
  <si>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</si>
  <si>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</si>
  <si>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</si>
  <si>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</si>
  <si>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</si>
  <si>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</si>
  <si>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</si>
  <si>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</si>
  <si>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</si>
  <si>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</si>
  <si>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</si>
  <si>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</si>
  <si>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t>1.4.1.1.3</t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</si>
  <si>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</si>
  <si>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t>1.4.1.1.4</t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</si>
  <si>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</si>
  <si>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</si>
  <si>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t>1.4.1.1.5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</si>
  <si>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</si>
  <si>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</si>
  <si>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t>1.4.1.1.6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</si>
  <si>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</si>
  <si>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</si>
  <si>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t>1.4.1.1.7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</si>
  <si>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</si>
  <si>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</si>
  <si>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</si>
  <si>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</si>
  <si>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</si>
  <si>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</si>
  <si>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</si>
  <si>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</si>
  <si>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</si>
  <si>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</si>
  <si>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</si>
  <si>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</si>
  <si>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</si>
  <si>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</si>
  <si>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</si>
  <si>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</si>
  <si>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</si>
  <si>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</si>
  <si>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</si>
  <si>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t>1.4.1.3.2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</si>
  <si>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</si>
  <si>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</si>
  <si>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</si>
  <si>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</si>
  <si>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</si>
  <si>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</si>
  <si>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t>1.4.1.4.2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</si>
  <si>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</si>
  <si>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</si>
  <si>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</si>
  <si>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</si>
  <si>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</si>
  <si>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t>1.4.1.4.4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</si>
  <si>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</si>
  <si>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</si>
  <si>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t>1.4.1.4.5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</si>
  <si>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</si>
  <si>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</si>
  <si>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t>1.4.1.4.6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</si>
  <si>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</si>
  <si>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</si>
  <si>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t>1.4.1.4.7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</si>
  <si>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</si>
  <si>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</si>
  <si>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</si>
  <si>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t>1.4.1.5.1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</si>
  <si>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</si>
  <si>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</si>
  <si>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t>1.4.1.5.2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</si>
  <si>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</si>
  <si>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</si>
  <si>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t>1.4.1.5.3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</si>
  <si>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</si>
  <si>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</si>
  <si>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t>1.4.1.5.4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</si>
  <si>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</si>
  <si>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</si>
  <si>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t>1.4.1.5.5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</si>
  <si>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</si>
  <si>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</si>
  <si>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t>1.4.1.5.6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</si>
  <si>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</si>
  <si>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</si>
  <si>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</si>
  <si>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t>1.4.1.6.1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</si>
  <si>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</si>
  <si>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</si>
  <si>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t>1.4.1.6.2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</si>
  <si>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</si>
  <si>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</si>
  <si>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t>1.4.1.6.3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</si>
  <si>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</si>
  <si>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</si>
  <si>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t>1.4.1.6.4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</si>
  <si>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</si>
  <si>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</si>
  <si>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</si>
  <si>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</si>
  <si>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</si>
  <si>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</si>
  <si>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</si>
  <si>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</si>
  <si>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</si>
  <si>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</si>
  <si>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</si>
  <si>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</si>
  <si>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</si>
  <si>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</si>
  <si>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</si>
  <si>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</si>
  <si>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</si>
  <si>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</si>
  <si>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</si>
  <si>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t>1.4.2.3.2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</si>
  <si>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</si>
  <si>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</si>
  <si>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</si>
  <si>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</si>
  <si>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</si>
  <si>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</si>
  <si>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</si>
  <si>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</si>
  <si>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t>1.4.2.3.5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</si>
  <si>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</si>
  <si>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</si>
  <si>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</si>
  <si>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t>1.4.2.4.1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</si>
  <si>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</si>
  <si>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</si>
  <si>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t>1.4.2.4.2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</si>
  <si>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</si>
  <si>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</si>
  <si>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t>1.4.2.4.3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</si>
  <si>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</si>
  <si>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t>1.4.2.4.4</t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</si>
  <si>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</si>
  <si>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t>1.4.2.4.5</t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</si>
  <si>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</si>
  <si>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t>1.4.2.4.6</t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</si>
  <si>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</si>
  <si>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t>1.4.2.4.7</t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</si>
  <si>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</si>
  <si>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t>1.4.2.4.8</t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</si>
  <si>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</si>
  <si>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t>1.4.2.4.9</t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</si>
  <si>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</si>
  <si>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</si>
  <si>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t>1.4.2.4.10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</si>
  <si>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</si>
  <si>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</si>
  <si>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</si>
  <si>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</si>
  <si>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</si>
  <si>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</si>
  <si>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</si>
  <si>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</si>
  <si>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</si>
  <si>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</si>
  <si>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</si>
  <si>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</si>
  <si>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</si>
  <si>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t>Proyecto de investigacion para el estudio de diferentes formas de uso desuelo y coberturas vegetales de cuencas implementado</t>
  </si>
  <si>
    <t>2.1.1.1.3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</si>
  <si>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</si>
  <si>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</si>
  <si>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</si>
  <si>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</si>
  <si>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</si>
  <si>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</si>
  <si>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</si>
  <si>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CAMBIO POR EL PATRIMONIO NATURAL</t>
  </si>
  <si>
    <t>2.1.1.2.1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</si>
  <si>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</si>
  <si>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</si>
  <si>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</si>
  <si>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</si>
  <si>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</si>
  <si>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t>2.1.1.2.3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</si>
  <si>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</si>
  <si>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</si>
  <si>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</si>
  <si>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</si>
  <si>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</si>
  <si>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</si>
  <si>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</si>
  <si>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</si>
  <si>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</si>
  <si>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</si>
  <si>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</si>
  <si>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</si>
  <si>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</si>
  <si>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</si>
  <si>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</si>
  <si>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</si>
  <si>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</si>
  <si>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</si>
  <si>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</si>
  <si>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</si>
  <si>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</si>
  <si>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</si>
  <si>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</si>
  <si>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</si>
  <si>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t>2.1.2.1.3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</si>
  <si>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</si>
  <si>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</si>
  <si>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t>2.1.2.1.4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</si>
  <si>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</si>
  <si>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</si>
  <si>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</si>
  <si>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t>2.1.2.1.5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</si>
  <si>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</si>
  <si>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</si>
  <si>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t>2.1.2.1.6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</si>
  <si>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</si>
  <si>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</si>
  <si>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t>2.1.2.1.7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</si>
  <si>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</si>
  <si>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</si>
  <si>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t>2.1.2.1.8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</si>
  <si>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</si>
  <si>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</si>
  <si>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t>2.1.2.1.9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</si>
  <si>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</si>
  <si>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</si>
  <si>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t>2.1.2.1.10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</si>
  <si>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</si>
  <si>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</si>
  <si>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t>2.1.2.1.11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</si>
  <si>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</si>
  <si>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</si>
  <si>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</si>
  <si>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</si>
  <si>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</si>
  <si>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</si>
  <si>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t>2.1.2.2.2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</si>
  <si>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</si>
  <si>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</si>
  <si>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</si>
  <si>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</si>
  <si>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</si>
  <si>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</si>
  <si>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</si>
  <si>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</si>
  <si>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</si>
  <si>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t>2.2.1.1.2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</si>
  <si>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</si>
  <si>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</si>
  <si>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t>2.2.1.1.3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</si>
  <si>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</si>
  <si>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</si>
  <si>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2.2.1.1.4</t>
  </si>
  <si>
    <t>Proyectos diseñados y ejecutados</t>
  </si>
  <si>
    <t>2.2.1.1.5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</si>
  <si>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</si>
  <si>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</si>
  <si>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t>2.2.1.1.6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</si>
  <si>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</si>
  <si>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</si>
  <si>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</si>
  <si>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</si>
  <si>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</si>
  <si>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</si>
  <si>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</si>
  <si>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</si>
  <si>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</si>
  <si>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</si>
  <si>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</si>
  <si>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</si>
  <si>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</si>
  <si>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t>2.2.2.1.4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</si>
  <si>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</si>
  <si>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</si>
  <si>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t>2.2.2.1.5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</si>
  <si>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</si>
  <si>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t>2.2.2.1.6</t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</si>
  <si>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</si>
  <si>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t>2.2.2.1.7</t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</si>
  <si>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</si>
  <si>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</si>
  <si>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</si>
  <si>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t>2.2.2.2.1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</si>
  <si>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</si>
  <si>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</si>
  <si>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t>2.2.2.2.2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</si>
  <si>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</si>
  <si>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t>2.2.2.2.3</t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</si>
  <si>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</si>
  <si>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</si>
  <si>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</si>
  <si>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t>2.2.2.3.1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</si>
  <si>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</si>
  <si>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</si>
  <si>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t>2.2.2.3.2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</si>
  <si>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</si>
  <si>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</si>
  <si>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</si>
  <si>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t>2.2.2.4.1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</si>
  <si>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</si>
  <si>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</si>
  <si>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</si>
  <si>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</si>
  <si>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</si>
  <si>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t>2.2.2.4.3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</si>
  <si>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</si>
  <si>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</si>
  <si>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RENACE EL EMPLEO Y EL TURISMO</t>
  </si>
  <si>
    <t>CAMBIO EN EL EMPLEO, EMPRENDIMIENTO Y LA INNOVACIÓN</t>
  </si>
  <si>
    <t>REACTIVACIÓN ECONÓMICA PARA EL CAMBIO</t>
  </si>
  <si>
    <t>3.1.1.1.1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</si>
  <si>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</si>
  <si>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</si>
  <si>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t>3.1.1.1.2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</si>
  <si>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</si>
  <si>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</si>
  <si>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</si>
  <si>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</si>
  <si>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</si>
  <si>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</si>
  <si>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</si>
  <si>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</si>
  <si>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Oficina de Turismo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</si>
  <si>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</si>
  <si>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</si>
  <si>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</si>
  <si>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</si>
  <si>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</si>
  <si>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</si>
  <si>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</si>
  <si>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</si>
  <si>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</si>
  <si>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</si>
  <si>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</si>
  <si>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</si>
  <si>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</si>
  <si>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</si>
  <si>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</si>
  <si>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</si>
  <si>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</si>
  <si>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</si>
  <si>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</si>
  <si>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t>3.1.1.2.2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</si>
  <si>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</si>
  <si>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</si>
  <si>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</si>
  <si>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</si>
  <si>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</si>
  <si>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</si>
  <si>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</si>
  <si>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</si>
  <si>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</si>
  <si>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</si>
  <si>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</si>
  <si>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</si>
  <si>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</si>
  <si>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</si>
  <si>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</si>
  <si>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</si>
  <si>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</si>
  <si>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</si>
  <si>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</si>
  <si>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</si>
  <si>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3.1.1.2.9</t>
  </si>
  <si>
    <t xml:space="preserve">Plan formulado e implementado </t>
  </si>
  <si>
    <t>3.1.1.2.10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</si>
  <si>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</si>
  <si>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</si>
  <si>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t>3.1.1.2.11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</si>
  <si>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</si>
  <si>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</si>
  <si>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t>3.1.1.2.12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</si>
  <si>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</si>
  <si>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</si>
  <si>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t>3.1.1.2.13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</si>
  <si>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</si>
  <si>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</si>
  <si>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</si>
  <si>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</si>
  <si>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</si>
  <si>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</si>
  <si>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</si>
  <si>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t>3.1.2.1.2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</si>
  <si>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</si>
  <si>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</si>
  <si>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</si>
  <si>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</si>
  <si>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</si>
  <si>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3.1.2.1.4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</si>
  <si>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</si>
  <si>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</si>
  <si>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t>3.1.2.1.5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</si>
  <si>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</si>
  <si>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</si>
  <si>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t>3.1.2.1.6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</si>
  <si>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</si>
  <si>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</si>
  <si>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</si>
  <si>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</si>
  <si>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</si>
  <si>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</si>
  <si>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</si>
  <si>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t>3.1.2.1.9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</si>
  <si>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</si>
  <si>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t>3.1.2.1.10</t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</si>
  <si>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</si>
  <si>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</si>
  <si>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t>3.1.2.1.11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</si>
  <si>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</si>
  <si>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</si>
  <si>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</si>
  <si>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</si>
  <si>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</si>
  <si>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</si>
  <si>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</si>
  <si>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</si>
  <si>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t>3.1.2.1.14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</si>
  <si>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</si>
  <si>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</si>
  <si>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t>3.1.2.1.15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</si>
  <si>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</si>
  <si>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t>3.1.2.1.16</t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</si>
  <si>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</si>
  <si>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</si>
  <si>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</si>
  <si>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</si>
  <si>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</si>
  <si>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</si>
  <si>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</si>
  <si>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</si>
  <si>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</si>
  <si>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t>3.1.2.2.2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</si>
  <si>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</si>
  <si>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</si>
  <si>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t>3.1.2.2.3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</si>
  <si>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</si>
  <si>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</si>
  <si>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t>3.1.2.2.4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</si>
  <si>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</si>
  <si>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</si>
  <si>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t>3.1.2.2.5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</si>
  <si>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</si>
  <si>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</si>
  <si>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t>3.1.2.2.6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</si>
  <si>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</si>
  <si>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</si>
  <si>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t>3.1.2.2.7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</si>
  <si>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</si>
  <si>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</si>
  <si>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t>3.1.2.2.8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</si>
  <si>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</si>
  <si>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t>3.1.2.2.9</t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</si>
  <si>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</si>
  <si>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t>3.1.2.2.10</t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</si>
  <si>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</si>
  <si>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t>3.1.2.2.11</t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</si>
  <si>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</si>
  <si>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</si>
  <si>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t>3.1.2.2.12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</si>
  <si>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</si>
  <si>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</si>
  <si>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t>3.1.2.3.1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</si>
  <si>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</si>
  <si>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</si>
  <si>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</si>
  <si>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t>3.1.2.3.2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</si>
  <si>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</si>
  <si>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t>3.1.2.3.3</t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</si>
  <si>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</si>
  <si>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</si>
  <si>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t>3.1.2.3.4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</si>
  <si>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</si>
  <si>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</si>
  <si>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t>3.1.2.3.5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</si>
  <si>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</si>
  <si>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t>3.1.2.3.6</t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</si>
  <si>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</si>
  <si>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t>3.1.2.3.7</t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</si>
  <si>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</si>
  <si>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</si>
  <si>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t>3.1.2.3.8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</si>
  <si>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</si>
  <si>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</si>
  <si>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</si>
  <si>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</si>
  <si>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</si>
  <si>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</si>
  <si>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</si>
  <si>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</si>
  <si>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</si>
  <si>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</si>
  <si>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</si>
  <si>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</si>
  <si>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</si>
  <si>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</si>
  <si>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</si>
  <si>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</si>
  <si>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</si>
  <si>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</si>
  <si>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</si>
  <si>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</si>
  <si>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</si>
  <si>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</si>
  <si>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</si>
  <si>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</si>
  <si>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</si>
  <si>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t>3.2.1.1.4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</si>
  <si>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</si>
  <si>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</si>
  <si>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</si>
  <si>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</si>
  <si>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</si>
  <si>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</si>
  <si>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</si>
  <si>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</si>
  <si>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</si>
  <si>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</si>
  <si>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</si>
  <si>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</si>
  <si>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</si>
  <si>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</si>
  <si>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</si>
  <si>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</si>
  <si>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</si>
  <si>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</si>
  <si>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</si>
  <si>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t>3.2.1.2.2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</si>
  <si>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</si>
  <si>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</si>
  <si>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</si>
  <si>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</si>
  <si>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</si>
  <si>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</si>
  <si>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</si>
  <si>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</si>
  <si>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</si>
  <si>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</si>
  <si>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</si>
  <si>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</si>
  <si>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</si>
  <si>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</si>
  <si>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</si>
  <si>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</si>
  <si>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</si>
  <si>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</si>
  <si>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</si>
  <si>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</si>
  <si>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</si>
  <si>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</si>
  <si>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t>3.2.1.2.10</t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</si>
  <si>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</si>
  <si>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</si>
  <si>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</si>
  <si>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</si>
  <si>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</si>
  <si>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</si>
  <si>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</si>
  <si>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</si>
  <si>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</si>
  <si>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</si>
  <si>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</si>
  <si>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</si>
  <si>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</si>
  <si>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</si>
  <si>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</si>
  <si>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3.2.1.3.2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</si>
  <si>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</si>
  <si>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</si>
  <si>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</si>
  <si>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</si>
  <si>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</si>
  <si>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</si>
  <si>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</si>
  <si>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</si>
  <si>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</si>
  <si>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</si>
  <si>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t>3.2.1.3.6</t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</si>
  <si>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</si>
  <si>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</si>
  <si>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t>3.2.1.3.7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</si>
  <si>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</si>
  <si>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</si>
  <si>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</si>
  <si>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</si>
  <si>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</si>
  <si>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</si>
  <si>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</si>
  <si>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</si>
  <si>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</si>
  <si>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</si>
  <si>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</si>
  <si>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</si>
  <si>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</si>
  <si>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</si>
  <si>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t>3.2.1.3.12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</si>
  <si>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</si>
  <si>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</si>
  <si>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</si>
  <si>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</si>
  <si>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</si>
  <si>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</si>
  <si>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</si>
  <si>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</si>
  <si>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</si>
  <si>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</si>
  <si>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t>3.2.1.3.17</t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</si>
  <si>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</si>
  <si>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</si>
  <si>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</si>
  <si>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</si>
  <si>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</si>
  <si>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</si>
  <si>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</si>
  <si>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</si>
  <si>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</si>
  <si>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</si>
  <si>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</si>
  <si>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</si>
  <si>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</si>
  <si>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</si>
  <si>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</si>
  <si>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</si>
  <si>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</si>
  <si>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</si>
  <si>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</si>
  <si>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</si>
  <si>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</si>
  <si>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</si>
  <si>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</si>
  <si>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t>3.3.1.1.4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</si>
  <si>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</si>
  <si>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</si>
  <si>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t>3.3.1.1.5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</si>
  <si>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</si>
  <si>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</si>
  <si>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t>3.3.1.1.6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</si>
  <si>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</si>
  <si>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</si>
  <si>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t>3.3.1.1.7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</si>
  <si>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</si>
  <si>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</si>
  <si>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</si>
  <si>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</si>
  <si>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</si>
  <si>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</si>
  <si>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t>3.3.1.2.2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</si>
  <si>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</si>
  <si>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</si>
  <si>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t>3.3.1.2.3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</si>
  <si>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</si>
  <si>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</si>
  <si>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t>3.3.1.2.4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</si>
  <si>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</si>
  <si>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</si>
  <si>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t>3.3.1.2.5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</si>
  <si>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</si>
  <si>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</si>
  <si>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t>3.3.1.2.6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</si>
  <si>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</si>
  <si>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</si>
  <si>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t>3.3.1.2.7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</si>
  <si>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</si>
  <si>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</si>
  <si>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t>3.3.1.2.8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</si>
  <si>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</si>
  <si>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</si>
  <si>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t>3.3.1.2.9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</si>
  <si>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</si>
  <si>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</si>
  <si>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t>3.3.1.2.10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</si>
  <si>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</si>
  <si>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</si>
  <si>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t>3.3.1.2.11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</si>
  <si>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</si>
  <si>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</si>
  <si>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t>3.3.1.3.1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</si>
  <si>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</si>
  <si>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</si>
  <si>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t>3.3.1.3.2</t>
  </si>
  <si>
    <t>Plan Vial del Magdalena elaborado y en operación</t>
  </si>
  <si>
    <t>Secretaria de Infraestructura</t>
  </si>
  <si>
    <t>3.3.1.3.3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</si>
  <si>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</si>
  <si>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</si>
  <si>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3.3.1.3.4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</si>
  <si>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</si>
  <si>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</si>
  <si>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RENACE LA AUTONOMÍA TERRITORIAL, LA PARTICIPACIÓN Y LA TRANSPARENCIA</t>
  </si>
  <si>
    <t xml:space="preserve">CAMBIO EN LA AUTONOMÍA TERRITORIAL </t>
  </si>
  <si>
    <t>TERRITORIOS DEL CAMBIO</t>
  </si>
  <si>
    <t>Secretaría de Despacho</t>
  </si>
  <si>
    <t>4.1.1.1.2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</si>
  <si>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</si>
  <si>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</si>
  <si>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 xml:space="preserve">Oficina Asesora de Planeación  </t>
  </si>
  <si>
    <t>4.1.1.1.4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</si>
  <si>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</si>
  <si>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</si>
  <si>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t>4.1.1.1.5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</si>
  <si>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</si>
  <si>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</si>
  <si>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</si>
  <si>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4.1.1.1.7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</si>
  <si>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</si>
  <si>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</si>
  <si>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t>4.1.1.1.8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</si>
  <si>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</si>
  <si>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</si>
  <si>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</si>
  <si>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4.1.1.1.10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</si>
  <si>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</si>
  <si>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</si>
  <si>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</si>
  <si>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t>4.1.1.2.1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</si>
  <si>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</si>
  <si>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</si>
  <si>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</si>
  <si>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t>4.1.1.2.2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</si>
  <si>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</si>
  <si>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</si>
  <si>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t>4.1.1.2.3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</si>
  <si>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</si>
  <si>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</si>
  <si>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t>4.1.1.2.4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</si>
  <si>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</si>
  <si>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</si>
  <si>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t>4.1.1.2.5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</si>
  <si>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</si>
  <si>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</si>
  <si>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</si>
  <si>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t>4.1.1.3.1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</si>
  <si>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</si>
  <si>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</si>
  <si>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</si>
  <si>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t>4.1.1.3.2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</si>
  <si>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</si>
  <si>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</si>
  <si>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</si>
  <si>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</si>
  <si>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</si>
  <si>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</si>
  <si>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t>4.1.1.4.2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</si>
  <si>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</si>
  <si>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</si>
  <si>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</si>
  <si>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t>4.1.1.4.3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</si>
  <si>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</si>
  <si>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</si>
  <si>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</si>
  <si>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</si>
  <si>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</si>
  <si>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</si>
  <si>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</si>
  <si>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</si>
  <si>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t>4.1.1.4.6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</si>
  <si>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</si>
  <si>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</si>
  <si>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t>4.1.1.4.7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</si>
  <si>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</si>
  <si>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</si>
  <si>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</si>
  <si>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</si>
  <si>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</si>
  <si>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</si>
  <si>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t>4.1.1.5.2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</si>
  <si>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</si>
  <si>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</si>
  <si>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t>4.1.1.5.3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</si>
  <si>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</si>
  <si>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</si>
  <si>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t>4.1.1.5.4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</si>
  <si>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</si>
  <si>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</si>
  <si>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t>4.1.1.5.5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</si>
  <si>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</si>
  <si>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</si>
  <si>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t>4.1.1.5.6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</si>
  <si>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</si>
  <si>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</si>
  <si>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t>4.1.1.5.7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</si>
  <si>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</si>
  <si>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</si>
  <si>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t>4.1.1.5.8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</si>
  <si>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</si>
  <si>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</si>
  <si>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t>4.1.1.5.9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</si>
  <si>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</si>
  <si>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</si>
  <si>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t>4.1.1.5.10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</si>
  <si>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</si>
  <si>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</si>
  <si>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t>4.1.1.5.11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</si>
  <si>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</si>
  <si>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</si>
  <si>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t>4.1.1.5.12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</si>
  <si>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</si>
  <si>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</si>
  <si>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</si>
  <si>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</si>
  <si>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</si>
  <si>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</si>
  <si>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</si>
  <si>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</si>
  <si>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4.1.2.1.3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</si>
  <si>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</si>
  <si>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</si>
  <si>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t>4.1.2.1.4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</si>
  <si>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</si>
  <si>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</si>
  <si>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</si>
  <si>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</si>
  <si>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</si>
  <si>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t>4.1.2.1.6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</si>
  <si>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</si>
  <si>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</si>
  <si>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t>4.1.2.1.7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</si>
  <si>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</si>
  <si>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</si>
  <si>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t>4.1.2.1.8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</si>
  <si>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</si>
  <si>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</si>
  <si>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t>4.1.2.1.9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</si>
  <si>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</si>
  <si>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t>4.1.2.1.10</t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</si>
  <si>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</si>
  <si>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</si>
  <si>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</si>
  <si>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</si>
  <si>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</si>
  <si>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</si>
  <si>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Oficina de Participación Ciudadana</t>
  </si>
  <si>
    <t>4.1.3.1.3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</si>
  <si>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</si>
  <si>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t>4.1.3.1.4</t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</si>
  <si>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</si>
  <si>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t>4.1.3.1.5</t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</si>
  <si>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</si>
  <si>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</si>
  <si>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t>4.1.3.1.6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</si>
  <si>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</si>
  <si>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</si>
  <si>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t>4.1.3.1.7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</si>
  <si>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</si>
  <si>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</si>
  <si>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t>4.1.3.1.8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</si>
  <si>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</si>
  <si>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</si>
  <si>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t>4.1.3.1.9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</si>
  <si>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</si>
  <si>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</si>
  <si>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t>4.1.3.1.10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</si>
  <si>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</si>
  <si>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</si>
  <si>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t>4.1.3.1.11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</si>
  <si>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</si>
  <si>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</si>
  <si>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t>4.1.3.1.12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</si>
  <si>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</si>
  <si>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</si>
  <si>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</si>
  <si>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t>4.1.3.2.1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</si>
  <si>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</si>
  <si>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</si>
  <si>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t>4.1.3.2.2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</si>
  <si>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</si>
  <si>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</si>
  <si>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</si>
  <si>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</si>
  <si>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</si>
  <si>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</si>
  <si>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</si>
  <si>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</si>
  <si>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</si>
  <si>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t>4.1.3.2.5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</si>
  <si>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</si>
  <si>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</si>
  <si>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</si>
  <si>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</si>
  <si>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</si>
  <si>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</si>
  <si>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</si>
  <si>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</si>
  <si>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</si>
  <si>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</si>
  <si>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</si>
  <si>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</si>
  <si>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</si>
  <si>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</si>
  <si>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</si>
  <si>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</si>
  <si>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t>4.2.1.1.1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</si>
  <si>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</si>
  <si>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</si>
  <si>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t>4.2.1.1.2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</si>
  <si>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</si>
  <si>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</si>
  <si>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</si>
  <si>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</si>
  <si>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</si>
  <si>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t>4.2.1.2.2</t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</si>
  <si>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</si>
  <si>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</si>
  <si>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</si>
  <si>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</si>
  <si>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</si>
  <si>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t>4.2.1.2.4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</si>
  <si>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</si>
  <si>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</si>
  <si>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t>4.2.1.2.5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</si>
  <si>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</si>
  <si>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</si>
  <si>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t>4.2.1.2.6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</si>
  <si>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</si>
  <si>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</si>
  <si>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</si>
  <si>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</si>
  <si>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</si>
  <si>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t>4.2.1.2.8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</si>
  <si>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</si>
  <si>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</si>
  <si>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t>4.2.1.2.9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</si>
  <si>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</si>
  <si>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</si>
  <si>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</si>
  <si>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</si>
  <si>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</si>
  <si>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t>4.2.1.2.11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</si>
  <si>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</si>
  <si>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</si>
  <si>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t>4.2.1.2.12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</si>
  <si>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</si>
  <si>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</si>
  <si>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t>4.2.1.2.13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</si>
  <si>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</si>
  <si>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</si>
  <si>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</si>
  <si>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</si>
  <si>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</si>
  <si>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</si>
  <si>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</si>
  <si>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t>4.2.2.1.2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</si>
  <si>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</si>
  <si>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</si>
  <si>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t>4.2.2.1.3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</si>
  <si>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</si>
  <si>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t>4.2.2.1.4</t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</si>
  <si>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</si>
  <si>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t>4.2.2.1.5</t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</si>
  <si>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</si>
  <si>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</si>
  <si>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t>4.2.2.1.6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</si>
  <si>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</si>
  <si>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</si>
  <si>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t>4.2.2.1.7</t>
  </si>
  <si>
    <t>Comisión consultiva departamental implementada</t>
  </si>
  <si>
    <t>SIN VIOLENCIAS PARA EL CAMBIO</t>
  </si>
  <si>
    <t>4.2.2.2.1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</si>
  <si>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</si>
  <si>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</si>
  <si>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4.2.2.2.2</t>
  </si>
  <si>
    <t>Diseñar e implementar (1) campaña para desincentivar el uso de las armas.</t>
  </si>
  <si>
    <t>Campaña diseñada e implementada</t>
  </si>
  <si>
    <t>4.2.2.2.3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</si>
  <si>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</si>
  <si>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t>4.2.2.2.4</t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</si>
  <si>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</si>
  <si>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</si>
  <si>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t>4.2.2.2.5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</si>
  <si>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</si>
  <si>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</si>
  <si>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</si>
  <si>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t>4.2.2.3.1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</si>
  <si>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</si>
  <si>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</si>
  <si>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</si>
  <si>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</si>
  <si>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t>4.2.2.3.3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</si>
  <si>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</si>
  <si>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</si>
  <si>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</si>
  <si>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t>4.2.2.4.1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</si>
  <si>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</si>
  <si>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</si>
  <si>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t>4.2.2.4.2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</si>
  <si>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</si>
  <si>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</si>
  <si>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t>4.2.2.4.3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</si>
  <si>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</si>
  <si>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</si>
  <si>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t>4.2.2.4.4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</si>
  <si>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</si>
  <si>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</si>
  <si>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t>4.2.2.4.5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</si>
  <si>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</si>
  <si>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</si>
  <si>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t>4.2.2.4.6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</si>
  <si>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</si>
  <si>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t>4.2.2.4.7</t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</si>
  <si>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</si>
  <si>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</si>
  <si>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</si>
  <si>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</si>
  <si>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</si>
  <si>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t>4.2.2.4.9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</si>
  <si>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</si>
  <si>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</si>
  <si>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t>4.2.2.4.10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</si>
  <si>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</si>
  <si>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</si>
  <si>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t>4.2.2.4.11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</si>
  <si>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</si>
  <si>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</si>
  <si>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t>4.2.2.4.12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</si>
  <si>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</si>
  <si>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</si>
  <si>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t>4.2.2.4.13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</si>
  <si>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</si>
  <si>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t>4.2.2.4.14</t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</si>
  <si>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</si>
  <si>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</si>
  <si>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t>4.2.2.4.15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</si>
  <si>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</si>
  <si>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</si>
  <si>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t>4.2.2.4.16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</si>
  <si>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</si>
  <si>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t>4.2.2.4.17</t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</si>
  <si>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</si>
  <si>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</si>
  <si>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t>4.2.2.4.18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</si>
  <si>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</si>
  <si>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</si>
  <si>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t>4.2.2.4.19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</si>
  <si>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</si>
  <si>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t>4.2.2.4.20</t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</si>
  <si>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</si>
  <si>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</si>
  <si>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</si>
  <si>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</si>
  <si>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</si>
  <si>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</si>
  <si>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t>4.2.2.4.23</t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</si>
  <si>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</si>
  <si>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t>4.2.2.4.24</t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</si>
  <si>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</si>
  <si>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</si>
  <si>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Formulación</t>
  </si>
  <si>
    <t>Ajustes a Formulación</t>
  </si>
  <si>
    <t>Seguimiento II Trimestre</t>
  </si>
  <si>
    <t>Seguimiento III Trimestre</t>
  </si>
  <si>
    <t>Seguimiento IV Trimestre</t>
  </si>
  <si>
    <t>DATOS DEL PROYECTO</t>
  </si>
  <si>
    <t>Primera Infancia</t>
  </si>
  <si>
    <t>Infancia</t>
  </si>
  <si>
    <t>Juventud (14-28 años)</t>
  </si>
  <si>
    <t>Adolescencia (12-17 años)</t>
  </si>
  <si>
    <t>Adultos Mayores</t>
  </si>
  <si>
    <t>Mujer (&gt; 17 años)</t>
  </si>
  <si>
    <t>Víctimas</t>
  </si>
  <si>
    <t>Indígenas</t>
  </si>
  <si>
    <t>Afrodescendientes</t>
  </si>
  <si>
    <t>LGBTI</t>
  </si>
  <si>
    <t>Discapacidad</t>
  </si>
  <si>
    <t>Migrantes</t>
  </si>
  <si>
    <t>Campesinos</t>
  </si>
  <si>
    <t>ROM (Gitanos)</t>
  </si>
  <si>
    <t>Funcionarios Públicos</t>
  </si>
  <si>
    <t>Otros</t>
  </si>
  <si>
    <t>ACTIVIDADES DE GESTIÓN</t>
  </si>
  <si>
    <t>Meta 2023</t>
  </si>
  <si>
    <t>METAS DE PRODUCTOS</t>
  </si>
  <si>
    <t>INSTITUCIONAL</t>
  </si>
  <si>
    <t>I</t>
  </si>
  <si>
    <t>II</t>
  </si>
  <si>
    <t>III</t>
  </si>
  <si>
    <t>IV</t>
  </si>
  <si>
    <t>CUMPLIMIENTO TRIMESTRAL</t>
  </si>
  <si>
    <t>AVANCE TRIMESTRAL</t>
  </si>
  <si>
    <t>AVANCE POBLACIÓN BENEFICIARIA</t>
  </si>
  <si>
    <t>AVANCE LOCALIZACIÓN</t>
  </si>
  <si>
    <t>AVANCE SIMPLE</t>
  </si>
  <si>
    <t>Avance Actividades de Gestión</t>
  </si>
  <si>
    <t>AVANCE PONDERADO</t>
  </si>
  <si>
    <t>Avance Gestión</t>
  </si>
  <si>
    <t>AÑO</t>
  </si>
  <si>
    <t>AVANCE PONDERADO DE PROYECTOS</t>
  </si>
  <si>
    <t>Secretaría de Equidad y Poder Popular</t>
  </si>
  <si>
    <t>EJE 4. REVOLUCIÓN DEL GOBIERNO POPULAR</t>
  </si>
  <si>
    <t xml:space="preserve">Secretaría del Interior </t>
  </si>
  <si>
    <t>Oficina de Atención a la Mujer, Equidad de Género e Inclusión Social</t>
  </si>
  <si>
    <t>Oficina de Paz, Atención a Víctimas, Derechos Humanos y Postconflictos</t>
  </si>
  <si>
    <t xml:space="preserve">Secretaria del Interior  </t>
  </si>
  <si>
    <r>
      <t xml:space="preserve">Implementar (1) </t>
    </r>
    <r>
      <rPr>
        <b/>
        <sz val="10"/>
        <rFont val="Arial Narrow"/>
        <family val="2"/>
      </rPr>
      <t>comisión consultiva departamental</t>
    </r>
    <r>
      <rPr>
        <sz val="10"/>
        <rFont val="Arial Narrow"/>
        <family val="2"/>
      </rPr>
      <t>.</t>
    </r>
  </si>
  <si>
    <t xml:space="preserve">Secretaria del Interior / Asuntos Étnicos </t>
  </si>
  <si>
    <t>Secretaría del Interior</t>
  </si>
  <si>
    <t xml:space="preserve">Secretaría del Interior  </t>
  </si>
  <si>
    <t>Obras menores en el departamento del Magdalena realizadas.</t>
  </si>
  <si>
    <r>
      <t xml:space="preserve">Realizar </t>
    </r>
    <r>
      <rPr>
        <b/>
        <sz val="10"/>
        <rFont val="Arial Narrow"/>
        <family val="2"/>
      </rPr>
      <t>(100) obras menores</t>
    </r>
    <r>
      <rPr>
        <sz val="10"/>
        <rFont val="Arial Narrow"/>
        <family val="2"/>
      </rPr>
      <t xml:space="preserve"> en el departamento del Magdalena.</t>
    </r>
  </si>
  <si>
    <t>4.1.2.1.2</t>
  </si>
  <si>
    <t>Secretaría para la Equidad e Inclusión Social</t>
  </si>
  <si>
    <t>Secretaría de Inclusión Social</t>
  </si>
  <si>
    <t>Oficina Gestión del Riesgo</t>
  </si>
  <si>
    <t>Secretaría del Interior y Oficina Asesora de Planeación</t>
  </si>
  <si>
    <t>Secretaria de Despacho</t>
  </si>
  <si>
    <t>EJE 3: REVOLUCIÓN DEL EMPLEO Y LA PRODUCTIVIDAD</t>
  </si>
  <si>
    <t>Oficina de Tránsito</t>
  </si>
  <si>
    <r>
      <t xml:space="preserve">Formular e implementar (1) </t>
    </r>
    <r>
      <rPr>
        <b/>
        <sz val="10"/>
        <rFont val="Arial Narrow"/>
        <family val="2"/>
      </rPr>
      <t xml:space="preserve">plan vial del Magdalena </t>
    </r>
    <r>
      <rPr>
        <sz val="10"/>
        <rFont val="Arial Narrow"/>
        <family val="2"/>
      </rPr>
      <t>estudios y diseños de vías terciarias y secundarias del Departamento. (se retira)</t>
    </r>
  </si>
  <si>
    <t>Secretaria de Desarrollo económico</t>
  </si>
  <si>
    <t>Bridar asistencia técnica y acompañamiento a las iniciativas de cultivos alternativos como el cultivo de cannabis medicinal.</t>
  </si>
  <si>
    <t>Secretaria de Desarrollo Económico</t>
  </si>
  <si>
    <t>Formular e implementar (1) Plan para los Campesinos y productores agropecuarios que inceenten las aoportunidades productivas y de comercialización en el sector rural</t>
  </si>
  <si>
    <t>EJE 2: REVOLUCIÓN AMBIENTAL</t>
  </si>
  <si>
    <t>Diseñar y ejecutar (30) proyectos de mejoramiento de entornos comunitarios (obras menores).</t>
  </si>
  <si>
    <t>Oficina de  Gestión del Riesgo</t>
  </si>
  <si>
    <t>Oficina Asesora de Planeacion</t>
  </si>
  <si>
    <t>Banco de Habitat en Funcionamientp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</si>
  <si>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coverturas vegetales de cuencas, y su relación con mantenimiento del recurso hídrico en calidad y cantidad, bajo el esquema de PSA.</t>
    </r>
  </si>
  <si>
    <t>EJE 1: REVOLUCIÓN DE LA EQUIDAD</t>
  </si>
  <si>
    <t>Secretaria de Salud</t>
  </si>
  <si>
    <t>Formular y ejecutar (1) proyecto de agricultura familiar que vinvule a familias de grupos étnicos de los municipios del Magdalena</t>
  </si>
  <si>
    <t>Secretaria de Salud-Participación Social</t>
  </si>
  <si>
    <t>Secretaria de Salud-Víctimas</t>
  </si>
  <si>
    <t>Secretaría de Salud- SAC</t>
  </si>
  <si>
    <t>Secretaría de EducaciónOficina de Cultura</t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</si>
  <si>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</t>
    </r>
  </si>
  <si>
    <t>Secretaría de Educación Oficina de Tránsito y Transportes</t>
  </si>
  <si>
    <t>Oficina de Paz, Atención a Víctimas, Derechos Humanos y Posconflicto</t>
  </si>
  <si>
    <t>Oficina de Atención a la Mujer, Equidad de Género</t>
  </si>
  <si>
    <r>
      <t xml:space="preserve">Impulsar la Revolución contra la Pobreza, (1) </t>
    </r>
    <r>
      <rPr>
        <b/>
        <sz val="10"/>
        <rFont val="Arial Narrow"/>
        <family val="2"/>
      </rPr>
      <t xml:space="preserve">Alianza por el Cambio PARA LA SUPERACIÓN DE LA POBREZA </t>
    </r>
    <r>
      <rPr>
        <sz val="10"/>
        <rFont val="Arial Narrow"/>
        <family val="2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</si>
  <si>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SECRETARÍA DE EQUIDAD Y PODER POPULAR</t>
  </si>
  <si>
    <t>Alianza para la Superación de la Pobreza</t>
  </si>
  <si>
    <t>Operación y mantenimiento de unidades móviles de la Equidad</t>
  </si>
  <si>
    <t>Ferias de la Equidad</t>
  </si>
  <si>
    <t>Contingencias para atención a poblaciones vulnerables</t>
  </si>
  <si>
    <t>Casas para las Poblaciones y el Poder Popular</t>
  </si>
  <si>
    <t>Dotación y funcionamiento de Centros de Vida del Adulto Mayor (70%)</t>
  </si>
  <si>
    <t>Inversión en Centros de Bienestar del Adulto Mayor (30%)</t>
  </si>
  <si>
    <t>Obras menores</t>
  </si>
  <si>
    <t>Implementación de las políticas públicas departamentales poblacionales y sectoriales</t>
  </si>
  <si>
    <t>Poder popular, participación ciudadana y red de voluntariado</t>
  </si>
  <si>
    <t>Escuelas de formación, liderazgo y poder popular</t>
  </si>
  <si>
    <t>Observatorio y mesas de diálogo social</t>
  </si>
  <si>
    <t xml:space="preserve">PUESTA EN MARCHA POR RESOLUCIÓN Y CONVOCATORIA, SEGÚN TERMINOS DE REFERENCIA PARA OBTENER PROPUESTAS  </t>
  </si>
  <si>
    <t>ARTICULAR CON LA JEFATURA DE PLANEACION PARA LOS PROYECTOS QUE SE PRESENTARON EN PRESUPUESTOS PARTICIPATIVOS (2021) Y ELEGIR LOS MEJORES PROYECTOS SEGÚN LOS TERMINOS DE REFERENCIA DE LA CONVOCATORIA ACTUAL</t>
  </si>
  <si>
    <t xml:space="preserve">INICIAR EL PROYECTO EN TERMINOS DE EJECUCIÓN </t>
  </si>
  <si>
    <t>SEGUIMIENTO CONSTANTE A LAS OBRAS</t>
  </si>
  <si>
    <t>ETAPA CONTRACTUAL DEL PROYECTO</t>
  </si>
  <si>
    <t>ADJUDICACIÓN DEL PROCESO CONTRACTUAL</t>
  </si>
  <si>
    <t>Realizar (100) obras menores en el departamento del Magdalena</t>
  </si>
  <si>
    <t>NO TIENE</t>
  </si>
  <si>
    <t>TODO EL DEPARTAMENTO</t>
  </si>
  <si>
    <t>Realizar (100) obras menores en el departamento del Magdalena.</t>
  </si>
  <si>
    <t>Número</t>
  </si>
  <si>
    <t>Obras menores en el departamento del Magdalena realizadas</t>
  </si>
  <si>
    <t>2.2.1.1.4.</t>
  </si>
  <si>
    <t>Diseñar y ejecutar (30) proyectos
de mejoramiento de entornos
comunitarios (obras menores).</t>
  </si>
  <si>
    <t>REALIZAR 250 ASAMBLEAS POPULARES DEL PUEBLO SOBERANO</t>
  </si>
  <si>
    <t xml:space="preserve">CONFORMAR 5000 COMITES DE OBRAS, PROGRAMAS O PROYECTOS </t>
  </si>
  <si>
    <t xml:space="preserve">IMPLEMENTAR RED DEPARTAMENTAL DE VOLUNTARIADO POR EL CAMBIO </t>
  </si>
  <si>
    <t>REALIZAR 28 AUDIENCIAS  CIUDADANAS "CUENTELE AL GOBERNADOR"</t>
  </si>
  <si>
    <t>Crear y poner en funcionamiento (1) sistema de participación y poder popular</t>
  </si>
  <si>
    <t xml:space="preserve">Numero </t>
  </si>
  <si>
    <t>Diseñar e implementar (1) hoja de ruta para la conformación de comites populares</t>
  </si>
  <si>
    <t>Implementar (1) Red de Voluntariado por el Cambio</t>
  </si>
  <si>
    <t>Red de voluntariado por el cambio estructurada y en operación.</t>
  </si>
  <si>
    <t xml:space="preserve">Realizar 35 audiencias ciudadanas cuentele al Gobernador </t>
  </si>
  <si>
    <t xml:space="preserve">Audiencias Ciudadanas Realizadas </t>
  </si>
  <si>
    <t>Crear y por en funcionamiento la (1) Escuela de Liderazgo politico y sociales para la participacion y el poder popular virtual y presencial</t>
  </si>
  <si>
    <t xml:space="preserve">Escuela creada y en funcionamiento </t>
  </si>
  <si>
    <t>CAPACITAR 5000 LIDERES SOCIALES EN LA ESCUELA DE FORMACIÓN POLITICO Y SOCIAL PARA A PARTICIPACION Y EL PODER POPULAR</t>
  </si>
  <si>
    <t xml:space="preserve">LANZAMIENTO DE LA ESCUELA DE FORMACION POLITICA Y SOCIAL PARA LIDERES </t>
  </si>
  <si>
    <t>FORMULAR PROYECTO DE ESCUELA DE FORMACIÓN POLÍTICO Y SOCIAL PARA A PARTICIPACIÓN Y EL PODER POPULAR</t>
  </si>
  <si>
    <t>FORMULAR PROYECTO DE 100 OBRAS MENORES</t>
  </si>
  <si>
    <t>OFICINA DE CONTRATACIÓN / SECRETARÍA DE EQUIDAD Y PODER POPULAR</t>
  </si>
  <si>
    <t>OFICIANA DE CONTRATACIÓN / SECRETARÍA DE EQUIDAD Y PODER POPULAR</t>
  </si>
  <si>
    <t xml:space="preserve">ETAPA DE ADJUDICACION </t>
  </si>
  <si>
    <t xml:space="preserve">Realizar (116) Ferias de la Equidad para llevar la oferta institucional, activando el acceso a la ruta de derechos con programas sociales de salud, educación y nutrición, dignificación del hábitat e inclusión productiva, para la población vulnerable y territorios con mayor concentración de pobreza. </t>
  </si>
  <si>
    <t xml:space="preserve">116 FERIAS REALIZADAS </t>
  </si>
  <si>
    <t xml:space="preserve">ENTREGA DE UNIDADES MÓVILES </t>
  </si>
  <si>
    <t>Lúdoteca móvil en funcionamiento</t>
  </si>
  <si>
    <t>REINICIO FERIAS DE LA EQUIDAD</t>
  </si>
  <si>
    <t>Realizar (58) jornadas en
prevención de uso, utilización,
reclutamiento y violencia sexual
contra NNAJ, en el marco de las
Ferias de la Equidad.</t>
  </si>
  <si>
    <t>4.2.2.2.1.</t>
  </si>
  <si>
    <t>1.1.1.1.6.</t>
  </si>
  <si>
    <t>Realizar (58) brigadas jurídicas
locales en el marco de las ferias
de la equidad.</t>
  </si>
  <si>
    <t>Brigadas jurídicas locales realizadas</t>
  </si>
  <si>
    <t>4.2.2.4.3.</t>
  </si>
  <si>
    <t>Ferias de la Equidad realizadas</t>
  </si>
  <si>
    <t>1.4.1.2.2.</t>
  </si>
  <si>
    <t>Talleres realizados</t>
  </si>
  <si>
    <t>1.1.1.1.3.</t>
  </si>
  <si>
    <t>Realizar (30) jornadas de identificación, registro y cedulación de población en pobreza extrema en los municipios del Departamento</t>
  </si>
  <si>
    <t>FORMULACIÓN DE PROYECTO  PARA LA OPERACIÓN, FUNCIONAMIENTO DE LAS UNIDADES MÓVILES Y FERIAS DE LA EQUIDAD</t>
  </si>
  <si>
    <t>ETAPA CONTRACTUAL DEL PROYECTO PARA LA OPERACIÓN, FUNCIONAMIENTO DE LAS UNIDADES MÓVILES Y FERIAS DE LA EQUIDAD</t>
  </si>
  <si>
    <t>PUESTA EN MARCHA DEL PROYECTO DE UNIDADES MOVILES Y FERIAS DE LA EQUIDAD</t>
  </si>
  <si>
    <t>LIQUIDACION DEL PROYECTO DE "ADQUISICIÓN Y DOTACIÓN DE UNIDADES MÓVILES PARA EL FORTALECIMIENTO Y PRESTACIÓN DE LA OFERTA SOCIAL DEL PROGRAMA RED EQUIDAD EN EL DEPARTAMENTO DEL MAGDALENA"</t>
  </si>
  <si>
    <t>Adquisición y dotación de unidades móviles para el fortalecimiento y prestación de la oferta social del programa Red Equidad en el departamento del Magdalena</t>
  </si>
  <si>
    <t xml:space="preserve">Formular e implementar (1) plan para fortalecer la disponibilidad de mecanismos de comunicación y acceso a la información para la población con discapacidad auditiva y visual. </t>
  </si>
  <si>
    <t>Implementar (1) estrategia para la ejecución de proyectos productivos para persona mayor en los centros vida, día y noche</t>
  </si>
  <si>
    <t>IMPLEMENTAR Y PONER EN OPERACIÓN (1) COMITÉ DEPARTAMENTAL DE DISCAPACIDAD.</t>
  </si>
  <si>
    <t>PONER EN FUNCIONAMIENTO Y DOTAR (1) OFICINA PARA LA ATENCIÓN DE PERSONAS CON DISCAPACIDAD - VENTANILLA Y PORTAL PARA LA INCLUSIÓN.</t>
  </si>
  <si>
    <t>SUSCRIBIR (3) ALIANZAS POR EL CAMBIO PARA PROMOVER LA VINCULACIÓN Y CAPACITACIÓN DE PERSONAS CON DISCAPACIDAD, CON ENTIDADES PÚBLICAS, PRIVADAS Y EL SECTOR EDUCATIVO.</t>
  </si>
  <si>
    <t xml:space="preserve">FORMULAR E IMPLEMENTAR (1) PLAN PARA FORTALECER LA DISPONIBILIDAD DE MECANISMOS DE COMUNICACIÓN Y ACCESO A LA INFORMACIÓN PARA LA POBLACIÓN CON DISCAPACIDAD AUDITIVA Y VISUAL. </t>
  </si>
  <si>
    <t>IMPLEMENTAR (1) ESTRATEGIA PARA LA EJECUCIÓN DE PROYECTOS PRODUCTIVOS PARA PERSONA MAYOR EN LOS CENTROS VIDA, DÍA Y NOCHE</t>
  </si>
  <si>
    <t>IMPLEMENTAR (1) ESTRATEGIA PARA LA CONSOLIDACIÓN DE SABERES E HISTORIAS CONTADOS POR NUESTROS ABUELOS.</t>
  </si>
  <si>
    <t xml:space="preserve">REALIZAR (5) ENCUENTROS SUBREGIONALES DE LA POBLACIÓN LGBTIQ+ CON SUS ESPACIOS Y PROCESOS PREPARATORIOS. </t>
  </si>
  <si>
    <t>SUSCRIBIR (3) ALIANZAS POR EL CAMBIO POR LA POBLACIÓN LGBTIQ+ PARA EL EMPLEO, EL EMPRENDIMIENTO Y EL DESARROLLO HUMANO, CON ESPECIAL ÉNFASIS EN LAS PERSONAS TRANS.</t>
  </si>
  <si>
    <t>CREAR PONER EN FUNCIONAMIENTO 1 UNA ASAMBLEA CIUDADANA CONSULTIVA Y CONVOCAR UNA MESA DE DIALOGO SOCIAL Y RUTA DE ATENCIÓN PARA LA POBLACIÓN LGBTI</t>
  </si>
  <si>
    <t xml:space="preserve">CONVOCAR (1) MESA DE DIÁLOGO SOCIAL Y RUTA DE ATENCIÓN INTEGRAL A LA POBLACIÓN LGBTIQ+ PARA EL EJERCICIO PLENO DE DERECHOS Y LA ERRADICACIÓN DE DISCRIMINACIONES Y VIOLENCIAS. </t>
  </si>
  <si>
    <t>FORTALECER (10) CONSEJOS COMUNITARIOS U ORGANIZACIONES DE BASE DE COMUNIDADES NARP E INDÍGENAS.</t>
  </si>
  <si>
    <t>DISEÑAR E IMPLEMENTAR (1) ESTRATEGIA DE COMUNICACIONES PARA EL RECONOCIMIENTO CULTURAL DE LOS SABERES ANCESTRALES Y LA CULTURA AFRODESCENDIENTE.</t>
  </si>
  <si>
    <t>BENEFICIAR (1.000) JÓVENES DE LA POBLACIÓN NARP CON ACCESO A LA INCLUSIÓN LABORAL Y APOYO A SUS EMPRENDIMIENTOS.</t>
  </si>
  <si>
    <t>CREAR Y PONER EN FUNCIONAMIENTO (1) GERENCIA DE ASUNTOS AFRO Y ÉTNICOS.</t>
  </si>
  <si>
    <t>SUSCRIBIR (1) ALIANZA POR EL CAMBIO DEPARTAMENTAL PARA LAS NIÑAS Y LOS NIÑOS.</t>
  </si>
  <si>
    <t>FORTALECER (6) ESPACIOS LEGALES E INTERINSTITUCIONALES QUE PROPENDEN POR LA REALIZACIÓN PLENA DE DERECHOS NNA</t>
  </si>
  <si>
    <t>FORTALECER (2) COMITÉS MUNICIPALES Y DEPARTAMENTAL DE INFANCIA Y FAMILIA (ACTIVIDAD DE FORTALECIMIENTO AL GABINETE INFANTIL)</t>
  </si>
  <si>
    <t>BRINDAR ASISTENCIA TÉCNICA A LOS (29) MUNICIPIOS EN LA IMPLEMENTACIÓN DE UN PROTOCOLO PARA LA ATENCIÓN SOCIAL DE LA POBLACIÓN INMIGRANTE</t>
  </si>
  <si>
    <t xml:space="preserve">(1) ESTRATEGIA PARA LA DISMINUCIÓN DE LOS EMBARAZOS EN ADOLESCENTES EN EL DEPARTAMENTO. </t>
  </si>
  <si>
    <t>(1) ESTRATEGIA DE ATENCIÓN INTEGRAL A LOS JÓVENES CAMPESINOS</t>
  </si>
  <si>
    <t>FORMULAR E IMPLEMENTAR (1) PLAN DE ACCIÓN HUMANITARIO PARA INMIGRANTES Y/O SUJETOS DE PROTECCIÓN INTERNACIONAL.</t>
  </si>
  <si>
    <t>PROTOCOLO PARA LA ATENCIÓN SOCIAL DE LA POBLACIÓN INMIGRANTE</t>
  </si>
  <si>
    <t>(1) CAMPAÑA PEDAGÓGICA ASOCIADA AL DERECHO EN EL MARCO DE LA PRESTACIÓN DEL RECLUTAMIENTO</t>
  </si>
  <si>
    <t>FORMULAR PROYECTO PARA DOTAR Y PONER EN FUNCIONAMIENTO (4) CASAS DE LA JUVENTUD SUBREGIONALES PARA EL FORTALECIMIENTO Y PARTICIPACIÓN DE LAS ORGANIZACIONES JUVENILES.</t>
  </si>
  <si>
    <t>Gestionar la construcción y operación de (3) Centros Vida Día y Noche.</t>
  </si>
  <si>
    <t>PROYECTO PARA LA DOTACIÓN Y EL FUNCIONAMIENTO DE LOS CENTROS DE VIDA</t>
  </si>
  <si>
    <t>CIÉNAGA, PIVIJAY, SANTA MARTA, EL BANCO, PINTO, GUAMAL Y TODO EL DEPARTAMENTO</t>
  </si>
  <si>
    <t xml:space="preserve">CHIBOLO, </t>
  </si>
  <si>
    <t>ENTREGA DE DOTACIÓN PARA EL FORTALECIMIENTO DE LOS CENTROS DE BIENESTAR PARA EL ADULTO MAYOR EN EL DEPARTMENTO</t>
  </si>
  <si>
    <t>PUESTA EN FUNCIONAMIENTO DE LOS CENTROS DE BIENESTAR PARA EL ADULTO MAYOR</t>
  </si>
  <si>
    <t>INICIO DE ACTIVIDADES TURISTICAS PARA ADULTOS MAYORES EN CONDICIÓN DE VULNRABILIDAD</t>
  </si>
  <si>
    <t>CONSOLIDAR (1) ORGANIZACIÓN DE PERSONAS MAYORES PARA HACER SEGUIMIENTO A LA GESTIÓN E INVERSIÓN LOCAL.</t>
  </si>
  <si>
    <t xml:space="preserve">Formular e implementar (1) política pública de discapacidad. </t>
  </si>
  <si>
    <t>Formular e implementar (1) política pública para el bienestar del adulto mayor</t>
  </si>
  <si>
    <t xml:space="preserve">Actualizar e implementar (1) política pública para la comunidad LGBTIQ+. </t>
  </si>
  <si>
    <t>Actualizar e implementar (1) política pública de población NAPR</t>
  </si>
  <si>
    <t>Actualizar e implementar (1) política pública de primera infancia, infancia y adolescencia</t>
  </si>
  <si>
    <t>Formular e implementar (1) política pública de juventud.</t>
  </si>
  <si>
    <t xml:space="preserve">FORMULAR E IMPLEMENTAR (1) POLÍTICA PÚBLICA DE DISCAPACIDAD. </t>
  </si>
  <si>
    <t>FORMULAR E IMPLEMENTAR (1) POLÍTICA PÚBLICA PARA EL BIENESTAR DEL ADULTO MAYOR</t>
  </si>
  <si>
    <t xml:space="preserve">ACTUALIZAR E IMPLEMENTAR (1) POLÍTICA PÚBLICA PARA LA COMUNIDAD LGBTIQ+. </t>
  </si>
  <si>
    <t>ACTUALIZAR E IMPLEMENTAR (1) POLÍTICA PÚBLICA DE POBLACIÓN NAPR</t>
  </si>
  <si>
    <t>ACTUALIZAR E IMPLEMENTAR (1) POLÍTICA PÚBLICA DE PRIMERA INFANCIA, INFANCIA Y ADOLESCENCIA</t>
  </si>
  <si>
    <t>FORMULAR E IMPLEMENTAR (1) POLÍTICA PÚBLICA DE JUVENTUD.</t>
  </si>
  <si>
    <t>Politica Pública de juventud formulada  e implementada</t>
  </si>
  <si>
    <t>4.1.1.5.9.</t>
  </si>
  <si>
    <t>4.1.1.5.4.</t>
  </si>
  <si>
    <t>Politica Pública actualizada  e implementada</t>
  </si>
  <si>
    <t>4.1.1.5.10.</t>
  </si>
  <si>
    <t>Politica Pública de población NARP actualizada, aprobada  e implementada</t>
  </si>
  <si>
    <t>4.1.1.5.8.</t>
  </si>
  <si>
    <t>Política pública de primera infancia, infancia y adolescencia actualizada e implementada</t>
  </si>
  <si>
    <t>4.1.1.5.2.</t>
  </si>
  <si>
    <t>4.1.1.5.3.</t>
  </si>
  <si>
    <t>Operación y mantenimiento de las unidades móviles para el fortalecimiento y prestación de la oferta social del programa Red Equidad en el departamento del Magdalena</t>
  </si>
  <si>
    <t>GERENCIA DE PROYECTOS / SECRETARÍA DE EQUIDAD Y PODER POPULAR</t>
  </si>
  <si>
    <t xml:space="preserve">convocar (1) mesa de diálogo social y ruta de atención integral a la población lgbtiq+ para el ejercicio pleno de derechos y la erradicación de discriminaciones y violencias. </t>
  </si>
  <si>
    <t>fortalecer (10) consejos comunitarios u organizaciones de base de comunidades narp e indígenas.</t>
  </si>
  <si>
    <t>diseñar e implementar (1) estrategia de comunicaciones para el reconocimiento cultural de los saberes ancestrales y la cultura afrodescendiente.</t>
  </si>
  <si>
    <t>beneficiar (1.000) jóvenes de la población narp con acceso a la inclusión laboral y apoyo a sus emprendimientos.</t>
  </si>
  <si>
    <t>crear y poner en funcionamiento (1) gerencia de asuntos afro y étnicos.</t>
  </si>
  <si>
    <t>suscribir (1) alianza por el cambio departamental para las niñas y los niños.</t>
  </si>
  <si>
    <t>fortalecer (6) espacios legales e interinstitucionales que propenden por la realización plena de derechos nna</t>
  </si>
  <si>
    <t>consolidar (1) organización de personas mayores para hacer seguimiento a la gestión e inversión local.</t>
  </si>
  <si>
    <t>brindar asistencia técnica a los (29) municipios en la implementación de un protocolo para la atención social de la población inmigrante</t>
  </si>
  <si>
    <t>formular e implementar (1) plan de acción humanitario para inmigrantes y/o sujetos de protección internacional.</t>
  </si>
  <si>
    <t>1.1.1.11.4.</t>
  </si>
  <si>
    <t>Implementar y poner en operación (1) comité departamental de discapacidad.</t>
  </si>
  <si>
    <t>Poner en funcionamiento y dotar (1) oficina para la atención de personas con discapacidad - ventanilla y portal para la inclusión.</t>
  </si>
  <si>
    <t>Oficina creada y en operación</t>
  </si>
  <si>
    <t>1.1.1.11.7.</t>
  </si>
  <si>
    <t>1.1.1.11.2.</t>
  </si>
  <si>
    <t>Alianzas para el Cambio suscritas y en ejecución</t>
  </si>
  <si>
    <t xml:space="preserve">Plan formulado y en implementación. </t>
  </si>
  <si>
    <t>1.1.1.5.2.</t>
  </si>
  <si>
    <t>1.1.1.5.4.</t>
  </si>
  <si>
    <t xml:space="preserve">Realizar (5) encuentros subregionales de la población lgbtiq+ con sus espacios y procesos preparatorios. </t>
  </si>
  <si>
    <t>Suscribir (3) alianzas por el cambio para promover la vinculación y capacitación de personas con discapacidad, con entidades públicas, privadas y el sector educativo.</t>
  </si>
  <si>
    <t>1.1.1.12.2.</t>
  </si>
  <si>
    <t>Suscribir (3) alianzas por el cambio por la población lgbtiq+ para el empleo, el emprendimiento y el desarrollo humano, con especial énfasis en las personas trans.</t>
  </si>
  <si>
    <t>1.1.1.12.5.</t>
  </si>
  <si>
    <t>Crear poner en funcionamiento (1) una asamblea ciudadana consultiva y convocar una mesa de dialogo social y ruta de atención para la población lgbti</t>
  </si>
  <si>
    <t>1.1.1.12.7.</t>
  </si>
  <si>
    <t>1.1.1.12.6.</t>
  </si>
  <si>
    <t>Asamblea ciudadana creada y en funcionamiento</t>
  </si>
  <si>
    <t>4.2.2.1.6.</t>
  </si>
  <si>
    <t>Comnsejos comunitarios u organizaciones base fortalecidos</t>
  </si>
  <si>
    <t>1.1.1.9.3.</t>
  </si>
  <si>
    <t>Jóvenes beneficiados</t>
  </si>
  <si>
    <t>1.1.1.9.1.</t>
  </si>
  <si>
    <t>1.1.1.9.4.</t>
  </si>
  <si>
    <t>Gerencia de Asuntos Afro y Étnicos creada y en operación</t>
  </si>
  <si>
    <t>1.1.1.3.1.</t>
  </si>
  <si>
    <t>1.1.1.3.3.</t>
  </si>
  <si>
    <t>Espacios legales e interinstitucionales fortalecidos.</t>
  </si>
  <si>
    <t>fortalecer (2) comités municipales y departamental de infancia y familia</t>
  </si>
  <si>
    <t>1.1.1.3.8.</t>
  </si>
  <si>
    <t>1.1.1.5.3.</t>
  </si>
  <si>
    <t>Organización de personas mayores consolidadas</t>
  </si>
  <si>
    <t>1.1.1.13.2.</t>
  </si>
  <si>
    <t>Municipios con asistencia técnica</t>
  </si>
  <si>
    <t xml:space="preserve">Implementar (1) estrategia para la disminución de los embarazos en adolescentes en el departamento. </t>
  </si>
  <si>
    <t>1.1.1.3.5.</t>
  </si>
  <si>
    <t>Implementar (1) estrategia de atención integral a los jóvenes campesinos</t>
  </si>
  <si>
    <t>1.1.1.4.3.</t>
  </si>
  <si>
    <t>Implementar (1) campaña pedagógica asociada al derecho en el marco de la prestación del reclutamiento forzado</t>
  </si>
  <si>
    <t xml:space="preserve">Campañas pedagógicas diseñadas </t>
  </si>
  <si>
    <t>1.1.1.4.5.</t>
  </si>
  <si>
    <t>1.1.1.13.1.</t>
  </si>
  <si>
    <t>1.1.1.11.5.</t>
  </si>
  <si>
    <t>Convocar (1) mesa de Diálogo Social Campesino para el seguimiento de proyectos, planes y políticas públicas dirigidos a la población campesina en condición de vulnerabilidad.</t>
  </si>
  <si>
    <t>1.1.1.7.2.</t>
  </si>
  <si>
    <t>Mesa de diálogo social conovocada y realizada</t>
  </si>
  <si>
    <t>Convocar (1) Mesa de Diálogo Social y ruta de atención integral a la población LGBTIQ+ para el ejercicio pleno de derechos y la erradicación de discriminaciones y violencias.</t>
  </si>
  <si>
    <t>Mesa conovocada y en operación</t>
  </si>
  <si>
    <t>Constituir y poner en operación
(1) Observatorio Departamental
Diálogo Social.</t>
  </si>
  <si>
    <t>4.2.2.4.24.</t>
  </si>
  <si>
    <t>CONVOCAR (1) MESA DE DIÁLOGO SOCIAL CAMPESINO PARA EL SEGUIMIENTO DE PROYECTOS, PLANES Y POLÍTICAS PÚBLICAS DIRIGIDOS A LA POBLACIÓN CAMPESINA EN CONDICIÓN DE VULNERABILIDAD.</t>
  </si>
  <si>
    <t>CONVOCAR (1) MESA DE DIÁLOGO SOCIAL Y RUTA DE ATENCIÓN INTEGRAL A LA POBLACIÓN LGBTIQ+ PARA EL EJERCICIO PLENO DE DERECHOS Y LA ERRADICACIÓN DE DISCRIMINACIONES Y VIOLENCIAS.</t>
  </si>
  <si>
    <t>CONSTITUIR Y PONER EN OPERACIÓN
(1) OBSERVATORIO DEPARTAMENTAL
DIÁLOGO SOCIAL.</t>
  </si>
  <si>
    <t>SECRETARÍA DE EQUIDAD Y PODER POPULAR / SECRETARÍA DE DESARROLLO ECONÓMICO</t>
  </si>
  <si>
    <t>SECRETAERÍA DE EQUIDAD Y PODER POPULAR - ENLACE LGTBIQ+</t>
  </si>
  <si>
    <t>SECRETAERÍA DE EQUIDAD Y PODER POPULAR</t>
  </si>
  <si>
    <t>N/A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</si>
  <si>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</si>
  <si>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1.1.1.1.1.</t>
  </si>
  <si>
    <t>IMPULSAR LA REVOLUCIÓN CONTRA LA POBREZA, (1) ALIANZA POR EL CAMBIO PARA LA SUPERACIÓN DE LA POBREZA EN POBLACIONES VULNERABLES Y TERRITORIOS CON MAYOR CONCENTRACIÓN DE LA POBREZA, CON EL GOBIERNO NACIONAL, LOS GOBIERNOS MUNICIPALES, COOPERACIÓN INTERNACIONAL, SISTEMA DE NACIONES UNIDAS, GREMIOS, ACADEMIA Y SOCIEDAD CIVIL ORGANIZADA.</t>
  </si>
  <si>
    <t>SECRETARÍA DE LA EQUIDAD Y PODER POPULAR</t>
  </si>
  <si>
    <t>SECRETARÍA DE EQUIDAD Y PODER POPULAR - ENLACE DE DISCAPACIDAD</t>
  </si>
  <si>
    <t>SECRETARÍA DE EQUIDAD Y PODER POPULAR - ENLACE DE ADULTO MAYOR</t>
  </si>
  <si>
    <t>SECRETARÍA DE EQUIDAD Y PODER POPULAR - ENLACE DE LGTBIQ+</t>
  </si>
  <si>
    <t>SECRETARÍA DE EQUIDAD Y PODER POPULAR - ENLACE INDIGENA</t>
  </si>
  <si>
    <t>SECRETARÍA DE EQUIDAD Y PODER POPULAR - ENLACE DE NARP</t>
  </si>
  <si>
    <t>SECRETARÍA DE EQUIDAD Y PODER POPULAR - ENLACE DE NNA</t>
  </si>
  <si>
    <t>SECRETARÍA DE EQUIDAD Y PODER POPULAR - ENLACE DE MIGRANTES</t>
  </si>
  <si>
    <t>SECRETARÍA DE EQUIDAD Y PODER POPULAR - ENLACE DE JUVENTUDES</t>
  </si>
  <si>
    <t>SECRETARÍA DE EQUIDAD Y PODER POPULAR -  ENLACE DE JUVENTUDES</t>
  </si>
  <si>
    <t>SECRETARÍA DE EQUIDAD Y PODER POPULAR -ENLACE DE JUVENTUDES</t>
  </si>
  <si>
    <t>SECRETARÍA DE EQUIDAD Y PODER POPULAR -  ENLACE DE ADULTO MAYOR</t>
  </si>
  <si>
    <t>SECRETARÍA DE EQUIDAD Y PODER POPULAR -ENLACE DE ADULTO MAYOR</t>
  </si>
  <si>
    <t>SECRETARÍA DE INFRAESTRUCTURA / SECRETARÍA DE EQUIDAD Y PODER POPULAR</t>
  </si>
  <si>
    <t>SECRETARÍA DE INFRAESTRUCTURA / OFICINA DE COMUNICACIONES / SECRETARÍA DE EQUIDAD Y PODER POPULAR</t>
  </si>
  <si>
    <t>SECRETAERÍA DE EQUIDAD Y PODER POPULAR - ENLACE DE NARP</t>
  </si>
  <si>
    <t>OFICINA DE ASESORA DE PLANEACIÓN / GERENCIA DE PROYECTOS / SECRETARÍA DE EQUIDAD Y PODER POPULAR</t>
  </si>
  <si>
    <t>ROSSANA ANDREA RODRÍGUEZ QUEZADA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</si>
</sst>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\ _€_-;\-* #,##0\ _€_-;_-* &quot;-&quot;\ _€_-;_-@_-"/>
    <numFmt numFmtId="165" formatCode="_(* #,##0_);_(* \(#,##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rgb="FF000000"/>
      <name val="Arial Narrow"/>
      <family val="2"/>
    </font>
    <font>
      <b/>
      <sz val="10"/>
      <color theme="0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sz val="14"/>
      <color theme="1"/>
      <name val="Arial Narrow"/>
      <family val="2"/>
    </font>
    <font>
      <b/>
      <sz val="16"/>
      <name val="Arial Narrow"/>
      <family val="2"/>
    </font>
    <font>
      <b/>
      <sz val="16"/>
      <color theme="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000000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11" fillId="0" borderId="0"/>
  </cellStyleXfs>
  <cellXfs count="367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0" fontId="4" fillId="0" borderId="4" xfId="2" applyNumberFormat="1" applyFont="1" applyFill="1" applyBorder="1" applyAlignment="1">
      <alignment vertical="center" wrapText="1"/>
    </xf>
    <xf numFmtId="10" fontId="4" fillId="0" borderId="5" xfId="2" applyNumberFormat="1" applyFont="1" applyBorder="1" applyAlignment="1">
      <alignment horizontal="center" vertical="center" wrapText="1"/>
    </xf>
    <xf numFmtId="9" fontId="4" fillId="0" borderId="5" xfId="2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0" fontId="4" fillId="0" borderId="7" xfId="2" applyNumberFormat="1" applyFont="1" applyFill="1" applyBorder="1" applyAlignment="1">
      <alignment vertical="center" wrapText="1"/>
    </xf>
    <xf numFmtId="10" fontId="4" fillId="0" borderId="8" xfId="2" applyNumberFormat="1" applyFont="1" applyBorder="1" applyAlignment="1">
      <alignment horizontal="center" vertical="center" wrapText="1"/>
    </xf>
    <xf numFmtId="9" fontId="4" fillId="0" borderId="8" xfId="2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 wrapText="1"/>
    </xf>
    <xf numFmtId="10" fontId="4" fillId="0" borderId="27" xfId="2" applyNumberFormat="1" applyFont="1" applyBorder="1" applyAlignment="1">
      <alignment horizontal="center" vertical="center" wrapText="1"/>
    </xf>
    <xf numFmtId="10" fontId="4" fillId="0" borderId="35" xfId="2" applyNumberFormat="1" applyFont="1" applyBorder="1" applyAlignment="1">
      <alignment horizontal="center" vertical="center" wrapText="1"/>
    </xf>
    <xf numFmtId="10" fontId="4" fillId="0" borderId="10" xfId="2" applyNumberFormat="1" applyFont="1" applyFill="1" applyBorder="1" applyAlignment="1">
      <alignment vertical="center" wrapText="1"/>
    </xf>
    <xf numFmtId="10" fontId="4" fillId="0" borderId="38" xfId="2" applyNumberFormat="1" applyFont="1" applyBorder="1" applyAlignment="1">
      <alignment horizontal="center" vertical="center" wrapText="1"/>
    </xf>
    <xf numFmtId="10" fontId="4" fillId="0" borderId="11" xfId="2" applyNumberFormat="1" applyFont="1" applyBorder="1" applyAlignment="1">
      <alignment horizontal="center" vertical="center" wrapText="1"/>
    </xf>
    <xf numFmtId="9" fontId="4" fillId="0" borderId="11" xfId="2" applyFont="1" applyBorder="1" applyAlignment="1">
      <alignment horizontal="center" vertical="center" wrapText="1"/>
    </xf>
    <xf numFmtId="10" fontId="4" fillId="0" borderId="33" xfId="2" applyNumberFormat="1" applyFont="1" applyBorder="1" applyAlignment="1">
      <alignment horizontal="center" vertical="center" wrapText="1"/>
    </xf>
    <xf numFmtId="9" fontId="4" fillId="0" borderId="33" xfId="2" applyFont="1" applyBorder="1" applyAlignment="1">
      <alignment horizontal="center" vertical="center" wrapText="1"/>
    </xf>
    <xf numFmtId="49" fontId="4" fillId="0" borderId="37" xfId="0" applyNumberFormat="1" applyFont="1" applyBorder="1" applyAlignment="1">
      <alignment horizontal="left" vertical="center" wrapText="1"/>
    </xf>
    <xf numFmtId="49" fontId="4" fillId="0" borderId="36" xfId="0" applyNumberFormat="1" applyFont="1" applyBorder="1" applyAlignment="1">
      <alignment horizontal="left" vertical="center" wrapText="1"/>
    </xf>
    <xf numFmtId="49" fontId="4" fillId="0" borderId="33" xfId="0" applyNumberFormat="1" applyFont="1" applyBorder="1" applyAlignment="1">
      <alignment vertical="center" wrapText="1"/>
    </xf>
    <xf numFmtId="10" fontId="4" fillId="0" borderId="32" xfId="2" applyNumberFormat="1" applyFont="1" applyBorder="1" applyAlignment="1">
      <alignment horizontal="center" vertical="center" wrapText="1"/>
    </xf>
    <xf numFmtId="49" fontId="4" fillId="7" borderId="9" xfId="0" applyNumberFormat="1" applyFont="1" applyFill="1" applyBorder="1" applyAlignment="1">
      <alignment horizontal="left" vertical="center" wrapText="1"/>
    </xf>
    <xf numFmtId="165" fontId="4" fillId="0" borderId="33" xfId="1" applyNumberFormat="1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49" fontId="4" fillId="0" borderId="42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6" fillId="0" borderId="8" xfId="0" applyFont="1" applyBorder="1"/>
    <xf numFmtId="0" fontId="9" fillId="0" borderId="26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10" fontId="4" fillId="0" borderId="31" xfId="2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40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0" borderId="2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4" fillId="0" borderId="33" xfId="0" applyNumberFormat="1" applyFont="1" applyBorder="1" applyAlignment="1">
      <alignment horizontal="left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5" fillId="2" borderId="5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6" fillId="0" borderId="40" xfId="0" applyFont="1" applyBorder="1" applyAlignment="1">
      <alignment horizontal="center" vertical="center" wrapText="1"/>
    </xf>
    <xf numFmtId="9" fontId="4" fillId="0" borderId="0" xfId="0" applyNumberFormat="1" applyFont="1" applyAlignment="1">
      <alignment vertical="center" wrapText="1"/>
    </xf>
    <xf numFmtId="49" fontId="4" fillId="0" borderId="40" xfId="0" applyNumberFormat="1" applyFont="1" applyBorder="1" applyAlignment="1">
      <alignment horizontal="left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10" fontId="3" fillId="9" borderId="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8" borderId="43" xfId="0" applyFont="1" applyFill="1" applyBorder="1" applyAlignment="1">
      <alignment vertical="center" wrapText="1"/>
    </xf>
    <xf numFmtId="0" fontId="17" fillId="8" borderId="44" xfId="0" applyFont="1" applyFill="1" applyBorder="1" applyAlignment="1">
      <alignment vertical="center" wrapText="1"/>
    </xf>
    <xf numFmtId="0" fontId="17" fillId="0" borderId="40" xfId="0" applyFont="1" applyBorder="1" applyAlignment="1">
      <alignment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center" wrapText="1"/>
    </xf>
    <xf numFmtId="0" fontId="4" fillId="4" borderId="12" xfId="0" applyFont="1" applyFill="1" applyBorder="1" applyAlignment="1">
      <alignment vertical="center" wrapText="1"/>
    </xf>
    <xf numFmtId="0" fontId="3" fillId="0" borderId="73" xfId="0" applyFont="1" applyBorder="1" applyAlignment="1">
      <alignment vertical="center" wrapText="1"/>
    </xf>
    <xf numFmtId="10" fontId="4" fillId="0" borderId="27" xfId="2" applyNumberFormat="1" applyFont="1" applyFill="1" applyBorder="1" applyAlignment="1">
      <alignment vertical="center" wrapText="1"/>
    </xf>
    <xf numFmtId="10" fontId="4" fillId="0" borderId="35" xfId="2" applyNumberFormat="1" applyFont="1" applyFill="1" applyBorder="1" applyAlignment="1">
      <alignment vertical="center" wrapText="1"/>
    </xf>
    <xf numFmtId="10" fontId="4" fillId="0" borderId="32" xfId="2" applyNumberFormat="1" applyFont="1" applyFill="1" applyBorder="1" applyAlignment="1">
      <alignment vertical="center" wrapText="1"/>
    </xf>
    <xf numFmtId="10" fontId="4" fillId="0" borderId="38" xfId="2" applyNumberFormat="1" applyFont="1" applyFill="1" applyBorder="1" applyAlignment="1">
      <alignment vertical="center" wrapText="1"/>
    </xf>
    <xf numFmtId="0" fontId="5" fillId="0" borderId="62" xfId="0" applyFont="1" applyBorder="1" applyAlignment="1">
      <alignment horizontal="center" vertical="center" wrapText="1"/>
    </xf>
    <xf numFmtId="0" fontId="5" fillId="0" borderId="7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10" fontId="4" fillId="0" borderId="11" xfId="0" applyNumberFormat="1" applyFont="1" applyBorder="1" applyAlignment="1">
      <alignment horizontal="center" vertical="center" wrapText="1"/>
    </xf>
    <xf numFmtId="10" fontId="4" fillId="0" borderId="33" xfId="0" applyNumberFormat="1" applyFont="1" applyBorder="1" applyAlignment="1">
      <alignment horizontal="center" vertical="center" wrapText="1"/>
    </xf>
    <xf numFmtId="0" fontId="17" fillId="8" borderId="59" xfId="0" applyFont="1" applyFill="1" applyBorder="1" applyAlignment="1">
      <alignment vertical="center" wrapText="1"/>
    </xf>
    <xf numFmtId="10" fontId="3" fillId="6" borderId="2" xfId="0" applyNumberFormat="1" applyFont="1" applyFill="1" applyBorder="1" applyAlignment="1">
      <alignment vertical="center" wrapText="1"/>
    </xf>
    <xf numFmtId="10" fontId="3" fillId="6" borderId="3" xfId="0" applyNumberFormat="1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10" fontId="3" fillId="8" borderId="1" xfId="2" applyNumberFormat="1" applyFont="1" applyFill="1" applyBorder="1" applyAlignment="1">
      <alignment vertical="center" wrapText="1"/>
    </xf>
    <xf numFmtId="10" fontId="3" fillId="8" borderId="2" xfId="2" applyNumberFormat="1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9" fillId="12" borderId="8" xfId="0" applyFont="1" applyFill="1" applyBorder="1" applyAlignment="1">
      <alignment horizontal="center" vertical="center" wrapText="1"/>
    </xf>
    <xf numFmtId="3" fontId="9" fillId="11" borderId="8" xfId="0" applyNumberFormat="1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justify" vertical="center" wrapText="1"/>
    </xf>
    <xf numFmtId="0" fontId="9" fillId="11" borderId="8" xfId="0" applyFont="1" applyFill="1" applyBorder="1" applyAlignment="1">
      <alignment horizontal="justify" vertical="center"/>
    </xf>
    <xf numFmtId="0" fontId="9" fillId="7" borderId="8" xfId="0" applyFont="1" applyFill="1" applyBorder="1" applyAlignment="1">
      <alignment horizontal="center" vertical="center"/>
    </xf>
    <xf numFmtId="0" fontId="9" fillId="11" borderId="8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13" borderId="8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horizontal="center" vertical="center" wrapText="1"/>
    </xf>
    <xf numFmtId="1" fontId="9" fillId="11" borderId="8" xfId="5" applyNumberFormat="1" applyFont="1" applyFill="1" applyBorder="1" applyAlignment="1">
      <alignment horizontal="center" vertical="center" wrapText="1"/>
    </xf>
    <xf numFmtId="9" fontId="9" fillId="11" borderId="8" xfId="5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left" vertical="center" wrapText="1"/>
    </xf>
    <xf numFmtId="0" fontId="9" fillId="7" borderId="8" xfId="0" applyFont="1" applyFill="1" applyBorder="1" applyAlignment="1">
      <alignment horizontal="justify" vertical="center" wrapText="1"/>
    </xf>
    <xf numFmtId="0" fontId="9" fillId="12" borderId="8" xfId="0" applyFont="1" applyFill="1" applyBorder="1" applyAlignment="1">
      <alignment horizontal="justify" vertical="center" wrapText="1"/>
    </xf>
    <xf numFmtId="0" fontId="9" fillId="12" borderId="8" xfId="4" applyFont="1" applyFill="1" applyBorder="1" applyAlignment="1">
      <alignment horizontal="justify" vertical="center" wrapText="1"/>
    </xf>
    <xf numFmtId="0" fontId="9" fillId="11" borderId="8" xfId="4" applyFont="1" applyFill="1" applyBorder="1" applyAlignment="1">
      <alignment horizontal="justify" vertical="center"/>
    </xf>
    <xf numFmtId="0" fontId="9" fillId="7" borderId="8" xfId="4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center" vertical="center"/>
    </xf>
    <xf numFmtId="9" fontId="9" fillId="11" borderId="8" xfId="0" applyNumberFormat="1" applyFont="1" applyFill="1" applyBorder="1" applyAlignment="1">
      <alignment horizontal="center" vertical="center" wrapText="1"/>
    </xf>
    <xf numFmtId="3" fontId="9" fillId="11" borderId="8" xfId="5" applyNumberFormat="1" applyFont="1" applyFill="1" applyBorder="1" applyAlignment="1">
      <alignment horizontal="center" vertical="center" wrapText="1"/>
    </xf>
    <xf numFmtId="4" fontId="9" fillId="11" borderId="8" xfId="0" applyNumberFormat="1" applyFont="1" applyFill="1" applyBorder="1" applyAlignment="1">
      <alignment horizontal="center" vertical="center" wrapText="1"/>
    </xf>
    <xf numFmtId="0" fontId="13" fillId="11" borderId="8" xfId="0" applyFont="1" applyFill="1" applyBorder="1" applyAlignment="1">
      <alignment horizontal="justify" vertical="center"/>
    </xf>
    <xf numFmtId="0" fontId="13" fillId="11" borderId="8" xfId="0" applyFont="1" applyFill="1" applyBorder="1" applyAlignment="1">
      <alignment horizontal="justify" vertical="center" wrapText="1"/>
    </xf>
    <xf numFmtId="0" fontId="9" fillId="7" borderId="8" xfId="0" applyFont="1" applyFill="1" applyBorder="1" applyAlignment="1">
      <alignment horizontal="left" vertical="center" wrapText="1"/>
    </xf>
    <xf numFmtId="0" fontId="14" fillId="10" borderId="76" xfId="0" applyFont="1" applyFill="1" applyBorder="1" applyAlignment="1">
      <alignment horizontal="center" vertical="center" wrapText="1"/>
    </xf>
    <xf numFmtId="0" fontId="14" fillId="10" borderId="77" xfId="0" applyFont="1" applyFill="1" applyBorder="1" applyAlignment="1">
      <alignment horizontal="center" vertical="center" wrapText="1"/>
    </xf>
    <xf numFmtId="0" fontId="14" fillId="10" borderId="78" xfId="0" applyFont="1" applyFill="1" applyBorder="1" applyAlignment="1">
      <alignment horizontal="center" vertical="center" wrapText="1"/>
    </xf>
    <xf numFmtId="165" fontId="4" fillId="0" borderId="8" xfId="1" applyNumberFormat="1" applyFont="1" applyBorder="1" applyAlignment="1">
      <alignment vertical="center" wrapText="1"/>
    </xf>
    <xf numFmtId="165" fontId="4" fillId="0" borderId="26" xfId="1" applyNumberFormat="1" applyFont="1" applyBorder="1" applyAlignment="1">
      <alignment vertical="center" wrapText="1"/>
    </xf>
    <xf numFmtId="165" fontId="3" fillId="9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7" fillId="8" borderId="43" xfId="0" applyFont="1" applyFill="1" applyBorder="1" applyAlignment="1">
      <alignment horizontal="left" vertical="center" wrapText="1"/>
    </xf>
    <xf numFmtId="0" fontId="17" fillId="8" borderId="45" xfId="0" applyFont="1" applyFill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10" fontId="4" fillId="6" borderId="29" xfId="0" applyNumberFormat="1" applyFont="1" applyFill="1" applyBorder="1" applyAlignment="1">
      <alignment horizontal="center" vertical="center" wrapText="1"/>
    </xf>
    <xf numFmtId="10" fontId="5" fillId="6" borderId="22" xfId="2" applyNumberFormat="1" applyFont="1" applyFill="1" applyBorder="1" applyAlignment="1">
      <alignment horizontal="center" vertical="center" wrapText="1"/>
    </xf>
    <xf numFmtId="10" fontId="4" fillId="5" borderId="37" xfId="0" applyNumberFormat="1" applyFont="1" applyFill="1" applyBorder="1" applyAlignment="1">
      <alignment horizontal="center" vertical="center" wrapText="1"/>
    </xf>
    <xf numFmtId="49" fontId="4" fillId="0" borderId="31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1" fontId="4" fillId="0" borderId="5" xfId="0" applyNumberFormat="1" applyFont="1" applyBorder="1" applyAlignment="1" applyProtection="1">
      <alignment horizontal="center" vertical="center" wrapText="1"/>
      <protection locked="0"/>
    </xf>
    <xf numFmtId="49" fontId="4" fillId="0" borderId="48" xfId="0" applyNumberFormat="1" applyFont="1" applyBorder="1" applyAlignment="1">
      <alignment horizontal="left" vertical="center" wrapText="1"/>
    </xf>
    <xf numFmtId="49" fontId="4" fillId="0" borderId="30" xfId="0" applyNumberFormat="1" applyFont="1" applyBorder="1" applyAlignment="1">
      <alignment horizontal="left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1" fontId="4" fillId="0" borderId="41" xfId="0" applyNumberFormat="1" applyFont="1" applyBorder="1" applyAlignment="1">
      <alignment horizontal="center" vertical="center" wrapText="1"/>
    </xf>
    <xf numFmtId="49" fontId="4" fillId="0" borderId="41" xfId="0" applyNumberFormat="1" applyFont="1" applyBorder="1" applyAlignment="1">
      <alignment horizontal="left" vertical="center" wrapText="1"/>
    </xf>
    <xf numFmtId="1" fontId="4" fillId="0" borderId="31" xfId="0" applyNumberFormat="1" applyFont="1" applyBorder="1" applyAlignment="1">
      <alignment horizontal="center" vertical="center" wrapText="1"/>
    </xf>
    <xf numFmtId="1" fontId="4" fillId="0" borderId="33" xfId="0" applyNumberFormat="1" applyFont="1" applyBorder="1" applyAlignment="1" applyProtection="1">
      <alignment horizontal="center" vertical="center" wrapText="1"/>
      <protection locked="0"/>
    </xf>
    <xf numFmtId="14" fontId="4" fillId="0" borderId="5" xfId="0" applyNumberFormat="1" applyFont="1" applyBorder="1" applyAlignment="1">
      <alignment horizontal="center" vertical="center" wrapText="1"/>
    </xf>
    <xf numFmtId="14" fontId="4" fillId="0" borderId="8" xfId="0" applyNumberFormat="1" applyFont="1" applyBorder="1" applyAlignment="1">
      <alignment horizontal="center" vertical="center" wrapText="1"/>
    </xf>
    <xf numFmtId="14" fontId="4" fillId="7" borderId="5" xfId="0" applyNumberFormat="1" applyFont="1" applyFill="1" applyBorder="1" applyAlignment="1">
      <alignment horizontal="center" vertical="center" wrapText="1"/>
    </xf>
    <xf numFmtId="14" fontId="4" fillId="7" borderId="8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Border="1" applyAlignment="1">
      <alignment horizontal="center" vertical="center" wrapText="1"/>
    </xf>
    <xf numFmtId="14" fontId="4" fillId="0" borderId="33" xfId="0" applyNumberFormat="1" applyFont="1" applyBorder="1" applyAlignment="1">
      <alignment horizontal="center" vertical="center" wrapText="1"/>
    </xf>
    <xf numFmtId="14" fontId="4" fillId="0" borderId="26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17" fillId="8" borderId="44" xfId="0" applyFont="1" applyFill="1" applyBorder="1" applyAlignment="1">
      <alignment horizontal="center" vertical="center" wrapText="1"/>
    </xf>
    <xf numFmtId="0" fontId="4" fillId="0" borderId="6" xfId="1" applyNumberFormat="1" applyFont="1" applyBorder="1" applyAlignment="1">
      <alignment horizontal="center" vertical="center" wrapText="1"/>
    </xf>
    <xf numFmtId="0" fontId="4" fillId="0" borderId="9" xfId="1" applyNumberFormat="1" applyFont="1" applyBorder="1" applyAlignment="1">
      <alignment horizontal="center" vertical="center" wrapText="1"/>
    </xf>
    <xf numFmtId="0" fontId="4" fillId="0" borderId="36" xfId="1" applyNumberFormat="1" applyFont="1" applyBorder="1" applyAlignment="1">
      <alignment horizontal="center" vertical="center" wrapText="1"/>
    </xf>
    <xf numFmtId="0" fontId="4" fillId="0" borderId="12" xfId="1" applyNumberFormat="1" applyFont="1" applyBorder="1" applyAlignment="1">
      <alignment horizontal="center" vertical="center" wrapText="1"/>
    </xf>
    <xf numFmtId="0" fontId="4" fillId="0" borderId="42" xfId="1" applyNumberFormat="1" applyFont="1" applyBorder="1" applyAlignment="1">
      <alignment horizontal="center" vertical="center" wrapText="1"/>
    </xf>
    <xf numFmtId="0" fontId="17" fillId="8" borderId="45" xfId="0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4" fillId="0" borderId="8" xfId="1" applyNumberFormat="1" applyFont="1" applyBorder="1" applyAlignment="1">
      <alignment horizontal="center" vertical="center" wrapText="1"/>
    </xf>
    <xf numFmtId="0" fontId="4" fillId="0" borderId="9" xfId="1" applyNumberFormat="1" applyFont="1" applyBorder="1" applyAlignment="1">
      <alignment horizontal="left" vertical="center" wrapText="1"/>
    </xf>
    <xf numFmtId="49" fontId="4" fillId="0" borderId="27" xfId="0" applyNumberFormat="1" applyFont="1" applyBorder="1" applyAlignment="1">
      <alignment horizontal="left" vertical="center" wrapText="1"/>
    </xf>
    <xf numFmtId="49" fontId="4" fillId="0" borderId="32" xfId="0" applyNumberFormat="1" applyFont="1" applyBorder="1" applyAlignment="1">
      <alignment horizontal="left" vertical="center" wrapText="1"/>
    </xf>
    <xf numFmtId="49" fontId="4" fillId="0" borderId="35" xfId="0" applyNumberFormat="1" applyFont="1" applyBorder="1" applyAlignment="1">
      <alignment horizontal="left" vertical="center" wrapText="1"/>
    </xf>
    <xf numFmtId="49" fontId="4" fillId="0" borderId="27" xfId="0" applyNumberFormat="1" applyFont="1" applyBorder="1" applyAlignment="1">
      <alignment vertical="center" wrapText="1"/>
    </xf>
    <xf numFmtId="49" fontId="4" fillId="4" borderId="31" xfId="0" applyNumberFormat="1" applyFont="1" applyFill="1" applyBorder="1" applyAlignment="1">
      <alignment horizontal="center" vertical="center" wrapText="1"/>
    </xf>
    <xf numFmtId="49" fontId="4" fillId="4" borderId="33" xfId="0" applyNumberFormat="1" applyFont="1" applyFill="1" applyBorder="1" applyAlignment="1">
      <alignment horizontal="center" vertical="center" wrapText="1"/>
    </xf>
    <xf numFmtId="49" fontId="4" fillId="4" borderId="36" xfId="0" applyNumberFormat="1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vertical="center" wrapText="1"/>
    </xf>
    <xf numFmtId="0" fontId="4" fillId="4" borderId="33" xfId="0" applyFont="1" applyFill="1" applyBorder="1" applyAlignment="1">
      <alignment vertical="center" wrapText="1"/>
    </xf>
    <xf numFmtId="0" fontId="4" fillId="4" borderId="36" xfId="0" applyFont="1" applyFill="1" applyBorder="1" applyAlignment="1">
      <alignment vertical="center" wrapText="1"/>
    </xf>
    <xf numFmtId="49" fontId="4" fillId="4" borderId="8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" fontId="4" fillId="0" borderId="48" xfId="0" applyNumberFormat="1" applyFont="1" applyBorder="1" applyAlignment="1">
      <alignment horizontal="center" vertical="center" wrapText="1"/>
    </xf>
    <xf numFmtId="14" fontId="4" fillId="0" borderId="37" xfId="0" applyNumberFormat="1" applyFont="1" applyBorder="1" applyAlignment="1">
      <alignment horizontal="center" vertical="center" wrapText="1"/>
    </xf>
    <xf numFmtId="0" fontId="4" fillId="4" borderId="27" xfId="0" applyFont="1" applyFill="1" applyBorder="1" applyAlignment="1">
      <alignment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  <protection locked="0"/>
    </xf>
    <xf numFmtId="165" fontId="4" fillId="0" borderId="2" xfId="1" applyNumberFormat="1" applyFont="1" applyBorder="1" applyAlignment="1">
      <alignment vertical="center" wrapText="1"/>
    </xf>
    <xf numFmtId="0" fontId="9" fillId="0" borderId="1" xfId="9" applyFont="1" applyBorder="1" applyAlignment="1">
      <alignment horizontal="center" vertical="center" wrapText="1"/>
    </xf>
    <xf numFmtId="0" fontId="9" fillId="0" borderId="2" xfId="9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3" xfId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49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49" fontId="4" fillId="0" borderId="33" xfId="0" applyNumberFormat="1" applyFont="1" applyBorder="1" applyAlignment="1">
      <alignment horizontal="center" vertical="center" wrapText="1"/>
    </xf>
    <xf numFmtId="49" fontId="4" fillId="4" borderId="27" xfId="0" applyNumberFormat="1" applyFont="1" applyFill="1" applyBorder="1" applyAlignment="1">
      <alignment horizontal="center" vertical="center" wrapText="1"/>
    </xf>
    <xf numFmtId="49" fontId="4" fillId="4" borderId="35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Border="1" applyAlignment="1">
      <alignment vertical="center" wrapText="1"/>
    </xf>
    <xf numFmtId="0" fontId="9" fillId="0" borderId="33" xfId="9" applyFont="1" applyBorder="1" applyAlignment="1">
      <alignment vertical="center" wrapText="1"/>
    </xf>
    <xf numFmtId="49" fontId="4" fillId="4" borderId="4" xfId="0" applyNumberFormat="1" applyFont="1" applyFill="1" applyBorder="1" applyAlignment="1">
      <alignment horizontal="left" vertical="center" wrapText="1"/>
    </xf>
    <xf numFmtId="49" fontId="4" fillId="4" borderId="5" xfId="0" applyNumberFormat="1" applyFont="1" applyFill="1" applyBorder="1" applyAlignment="1">
      <alignment horizontal="left" vertical="center" wrapText="1"/>
    </xf>
    <xf numFmtId="49" fontId="4" fillId="4" borderId="30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0" fontId="9" fillId="13" borderId="70" xfId="0" applyFont="1" applyFill="1" applyBorder="1" applyAlignment="1">
      <alignment horizontal="left" vertical="center" wrapText="1"/>
    </xf>
    <xf numFmtId="0" fontId="9" fillId="0" borderId="79" xfId="9" applyFont="1" applyBorder="1" applyAlignment="1">
      <alignment vertical="center" wrapText="1"/>
    </xf>
    <xf numFmtId="49" fontId="4" fillId="4" borderId="31" xfId="0" applyNumberFormat="1" applyFont="1" applyFill="1" applyBorder="1" applyAlignment="1">
      <alignment horizontal="left" vertical="center" wrapText="1"/>
    </xf>
    <xf numFmtId="49" fontId="4" fillId="4" borderId="33" xfId="0" applyNumberFormat="1" applyFont="1" applyFill="1" applyBorder="1" applyAlignment="1">
      <alignment horizontal="left" vertical="center" wrapText="1"/>
    </xf>
    <xf numFmtId="0" fontId="9" fillId="0" borderId="35" xfId="9" applyFont="1" applyBorder="1" applyAlignment="1">
      <alignment vertical="center" wrapText="1"/>
    </xf>
    <xf numFmtId="49" fontId="4" fillId="0" borderId="64" xfId="0" applyNumberFormat="1" applyFont="1" applyBorder="1" applyAlignment="1">
      <alignment horizontal="left" vertical="center" wrapText="1"/>
    </xf>
    <xf numFmtId="49" fontId="4" fillId="0" borderId="35" xfId="0" applyNumberFormat="1" applyFont="1" applyBorder="1" applyAlignment="1">
      <alignment vertical="center" wrapText="1"/>
    </xf>
    <xf numFmtId="49" fontId="4" fillId="4" borderId="10" xfId="0" applyNumberFormat="1" applyFont="1" applyFill="1" applyBorder="1" applyAlignment="1">
      <alignment horizontal="left" vertical="center" wrapText="1"/>
    </xf>
    <xf numFmtId="49" fontId="4" fillId="4" borderId="11" xfId="0" applyNumberFormat="1" applyFont="1" applyFill="1" applyBorder="1" applyAlignment="1">
      <alignment horizontal="left" vertical="center" wrapText="1"/>
    </xf>
    <xf numFmtId="49" fontId="4" fillId="0" borderId="80" xfId="0" applyNumberFormat="1" applyFont="1" applyBorder="1" applyAlignment="1">
      <alignment horizontal="left" vertical="center" wrapText="1"/>
    </xf>
    <xf numFmtId="49" fontId="4" fillId="0" borderId="25" xfId="0" applyNumberFormat="1" applyFont="1" applyBorder="1" applyAlignment="1">
      <alignment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4" borderId="27" xfId="0" applyNumberFormat="1" applyFont="1" applyFill="1" applyBorder="1" applyAlignment="1">
      <alignment horizontal="left" vertical="center" wrapText="1"/>
    </xf>
    <xf numFmtId="0" fontId="8" fillId="7" borderId="1" xfId="0" applyFont="1" applyFill="1" applyBorder="1" applyAlignment="1">
      <alignment horizontal="left" vertical="center" wrapText="1"/>
    </xf>
    <xf numFmtId="49" fontId="4" fillId="0" borderId="26" xfId="0" applyNumberFormat="1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4" fontId="5" fillId="0" borderId="51" xfId="0" applyNumberFormat="1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3" borderId="6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6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6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10" fontId="4" fillId="5" borderId="37" xfId="0" applyNumberFormat="1" applyFont="1" applyFill="1" applyBorder="1" applyAlignment="1">
      <alignment horizontal="center" vertical="center" wrapText="1"/>
    </xf>
    <xf numFmtId="10" fontId="4" fillId="5" borderId="23" xfId="0" applyNumberFormat="1" applyFont="1" applyFill="1" applyBorder="1" applyAlignment="1">
      <alignment horizontal="center" vertical="center" wrapText="1"/>
    </xf>
    <xf numFmtId="10" fontId="4" fillId="6" borderId="29" xfId="0" applyNumberFormat="1" applyFont="1" applyFill="1" applyBorder="1" applyAlignment="1">
      <alignment horizontal="center" vertical="center" wrapText="1"/>
    </xf>
    <xf numFmtId="10" fontId="4" fillId="6" borderId="37" xfId="0" applyNumberFormat="1" applyFont="1" applyFill="1" applyBorder="1" applyAlignment="1">
      <alignment horizontal="center" vertical="center" wrapText="1"/>
    </xf>
    <xf numFmtId="10" fontId="4" fillId="6" borderId="23" xfId="0" applyNumberFormat="1" applyFont="1" applyFill="1" applyBorder="1" applyAlignment="1">
      <alignment horizontal="center" vertical="center" wrapText="1"/>
    </xf>
    <xf numFmtId="49" fontId="4" fillId="4" borderId="30" xfId="0" applyNumberFormat="1" applyFont="1" applyFill="1" applyBorder="1" applyAlignment="1">
      <alignment horizontal="left" vertical="center" wrapText="1"/>
    </xf>
    <xf numFmtId="49" fontId="4" fillId="4" borderId="22" xfId="0" applyNumberFormat="1" applyFont="1" applyFill="1" applyBorder="1" applyAlignment="1">
      <alignment horizontal="left" vertical="center" wrapText="1"/>
    </xf>
    <xf numFmtId="49" fontId="4" fillId="4" borderId="24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 applyProtection="1">
      <alignment horizontal="center" vertical="center" wrapText="1"/>
      <protection locked="0"/>
    </xf>
    <xf numFmtId="1" fontId="4" fillId="0" borderId="8" xfId="0" applyNumberFormat="1" applyFont="1" applyBorder="1" applyAlignment="1" applyProtection="1">
      <alignment horizontal="center" vertical="center" wrapText="1"/>
      <protection locked="0"/>
    </xf>
    <xf numFmtId="10" fontId="5" fillId="6" borderId="22" xfId="2" applyNumberFormat="1" applyFont="1" applyFill="1" applyBorder="1" applyAlignment="1">
      <alignment horizontal="center" vertical="center" wrapText="1"/>
    </xf>
    <xf numFmtId="1" fontId="4" fillId="0" borderId="41" xfId="0" applyNumberFormat="1" applyFont="1" applyBorder="1" applyAlignment="1">
      <alignment horizontal="center" vertical="center" wrapText="1"/>
    </xf>
    <xf numFmtId="10" fontId="4" fillId="0" borderId="26" xfId="0" applyNumberFormat="1" applyFont="1" applyBorder="1" applyAlignment="1">
      <alignment horizontal="center" vertical="center" wrapText="1"/>
    </xf>
    <xf numFmtId="1" fontId="4" fillId="0" borderId="26" xfId="0" applyNumberFormat="1" applyFont="1" applyBorder="1" applyAlignment="1" applyProtection="1">
      <alignment horizontal="center" vertical="center" wrapText="1"/>
      <protection locked="0"/>
    </xf>
    <xf numFmtId="49" fontId="4" fillId="0" borderId="41" xfId="0" applyNumberFormat="1" applyFont="1" applyBorder="1" applyAlignment="1">
      <alignment horizontal="left" vertical="center" wrapText="1"/>
    </xf>
    <xf numFmtId="49" fontId="4" fillId="0" borderId="42" xfId="0" applyNumberFormat="1" applyFont="1" applyBorder="1" applyAlignment="1">
      <alignment horizontal="left" vertical="center" wrapText="1"/>
    </xf>
    <xf numFmtId="49" fontId="4" fillId="0" borderId="30" xfId="0" applyNumberFormat="1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17" fillId="4" borderId="57" xfId="0" applyFont="1" applyFill="1" applyBorder="1" applyAlignment="1">
      <alignment horizontal="center" vertical="center" wrapText="1"/>
    </xf>
    <xf numFmtId="0" fontId="17" fillId="4" borderId="58" xfId="0" applyFont="1" applyFill="1" applyBorder="1" applyAlignment="1">
      <alignment horizontal="center" vertical="center" wrapText="1"/>
    </xf>
    <xf numFmtId="0" fontId="17" fillId="4" borderId="59" xfId="0" applyFont="1" applyFill="1" applyBorder="1" applyAlignment="1">
      <alignment horizontal="center" vertical="center" wrapText="1"/>
    </xf>
    <xf numFmtId="0" fontId="17" fillId="8" borderId="75" xfId="0" applyFont="1" applyFill="1" applyBorder="1" applyAlignment="1">
      <alignment horizontal="center" vertical="center" wrapText="1"/>
    </xf>
    <xf numFmtId="0" fontId="17" fillId="8" borderId="49" xfId="0" applyFont="1" applyFill="1" applyBorder="1" applyAlignment="1">
      <alignment horizontal="center" vertical="center" wrapText="1"/>
    </xf>
    <xf numFmtId="0" fontId="3" fillId="2" borderId="57" xfId="0" applyFont="1" applyFill="1" applyBorder="1" applyAlignment="1">
      <alignment horizontal="center" vertical="center" wrapText="1"/>
    </xf>
    <xf numFmtId="0" fontId="3" fillId="2" borderId="58" xfId="0" applyFont="1" applyFill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49" fontId="4" fillId="0" borderId="31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36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0" fontId="3" fillId="0" borderId="64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7" fillId="4" borderId="70" xfId="0" applyFont="1" applyFill="1" applyBorder="1" applyAlignment="1">
      <alignment horizontal="center" vertical="center" wrapText="1"/>
    </xf>
    <xf numFmtId="0" fontId="7" fillId="4" borderId="71" xfId="0" applyFont="1" applyFill="1" applyBorder="1" applyAlignment="1">
      <alignment horizontal="center" vertical="center" wrapText="1"/>
    </xf>
    <xf numFmtId="0" fontId="7" fillId="4" borderId="72" xfId="0" applyFont="1" applyFill="1" applyBorder="1" applyAlignment="1">
      <alignment horizontal="center" vertical="center" wrapText="1"/>
    </xf>
    <xf numFmtId="10" fontId="4" fillId="0" borderId="29" xfId="0" applyNumberFormat="1" applyFont="1" applyBorder="1" applyAlignment="1">
      <alignment horizontal="center" vertical="center" wrapText="1"/>
    </xf>
    <xf numFmtId="10" fontId="4" fillId="0" borderId="37" xfId="0" applyNumberFormat="1" applyFont="1" applyBorder="1" applyAlignment="1">
      <alignment horizontal="center" vertical="center" wrapText="1"/>
    </xf>
    <xf numFmtId="1" fontId="4" fillId="0" borderId="29" xfId="0" applyNumberFormat="1" applyFont="1" applyBorder="1" applyAlignment="1" applyProtection="1">
      <alignment horizontal="center" vertical="center" wrapText="1"/>
      <protection locked="0"/>
    </xf>
    <xf numFmtId="1" fontId="4" fillId="0" borderId="37" xfId="0" applyNumberFormat="1" applyFont="1" applyBorder="1" applyAlignment="1" applyProtection="1">
      <alignment horizontal="center" vertical="center" wrapText="1"/>
      <protection locked="0"/>
    </xf>
    <xf numFmtId="49" fontId="4" fillId="0" borderId="47" xfId="0" applyNumberFormat="1" applyFont="1" applyBorder="1" applyAlignment="1">
      <alignment horizontal="left" vertical="center" wrapText="1"/>
    </xf>
    <xf numFmtId="49" fontId="4" fillId="0" borderId="48" xfId="0" applyNumberFormat="1" applyFont="1" applyBorder="1" applyAlignment="1">
      <alignment horizontal="left" vertical="center" wrapText="1"/>
    </xf>
    <xf numFmtId="1" fontId="4" fillId="0" borderId="31" xfId="0" applyNumberFormat="1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9" fillId="3" borderId="63" xfId="0" applyFont="1" applyFill="1" applyBorder="1" applyAlignment="1">
      <alignment horizontal="center" vertical="center" wrapText="1"/>
    </xf>
    <xf numFmtId="0" fontId="19" fillId="3" borderId="55" xfId="0" applyFont="1" applyFill="1" applyBorder="1" applyAlignment="1">
      <alignment horizontal="center" vertical="center" wrapText="1"/>
    </xf>
    <xf numFmtId="0" fontId="19" fillId="3" borderId="46" xfId="0" applyFont="1" applyFill="1" applyBorder="1" applyAlignment="1">
      <alignment horizontal="center" vertical="center" wrapText="1"/>
    </xf>
    <xf numFmtId="0" fontId="19" fillId="3" borderId="54" xfId="0" applyFont="1" applyFill="1" applyBorder="1" applyAlignment="1">
      <alignment horizontal="center" vertical="center" wrapText="1"/>
    </xf>
    <xf numFmtId="0" fontId="7" fillId="4" borderId="64" xfId="0" applyFont="1" applyFill="1" applyBorder="1" applyAlignment="1">
      <alignment horizontal="center" vertical="center" wrapText="1"/>
    </xf>
    <xf numFmtId="0" fontId="7" fillId="4" borderId="65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4" borderId="42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3" borderId="5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3" fillId="0" borderId="66" xfId="0" applyFont="1" applyBorder="1" applyAlignment="1">
      <alignment horizontal="center" vertical="center" wrapText="1"/>
    </xf>
    <xf numFmtId="0" fontId="6" fillId="3" borderId="60" xfId="0" applyFont="1" applyFill="1" applyBorder="1" applyAlignment="1">
      <alignment horizontal="center" vertical="center" wrapText="1"/>
    </xf>
    <xf numFmtId="0" fontId="6" fillId="3" borderId="61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10" fontId="5" fillId="6" borderId="30" xfId="2" applyNumberFormat="1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65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center" vertical="center" wrapText="1"/>
    </xf>
    <xf numFmtId="10" fontId="4" fillId="5" borderId="29" xfId="0" applyNumberFormat="1" applyFont="1" applyFill="1" applyBorder="1" applyAlignment="1">
      <alignment horizontal="center" vertical="center" wrapText="1"/>
    </xf>
    <xf numFmtId="10" fontId="5" fillId="6" borderId="24" xfId="2" applyNumberFormat="1" applyFont="1" applyFill="1" applyBorder="1" applyAlignment="1">
      <alignment horizontal="center" vertical="center" wrapText="1"/>
    </xf>
  </cellXfs>
  <cellStyles count="10">
    <cellStyle name="Millares" xfId="1" builtinId="3"/>
    <cellStyle name="Millares [0] 2 2 2" xfId="6"/>
    <cellStyle name="Millares 3" xfId="7"/>
    <cellStyle name="Normal" xfId="0" builtinId="0"/>
    <cellStyle name="Normal 11" xfId="9"/>
    <cellStyle name="Normal 2 2 2 5" xfId="8"/>
    <cellStyle name="Normal 3" xfId="3"/>
    <cellStyle name="Normal 3 2 2" xfId="4"/>
    <cellStyle name="Porcentaje" xfId="2" builtinId="5"/>
    <cellStyle name="Porcentaje 3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ejaortiztorres\Downloads\Avances\I%20Trimestre\OFIC_ASESORA_PLANEACI&#211;N_Plan_de_Acci&#243;n_2022%201er%20Trimest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de Acción"/>
      <sheetName val="Metas 2022"/>
      <sheetName val="Hoja5"/>
      <sheetName val="Hoja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77"/>
  <sheetViews>
    <sheetView showGridLines="0" tabSelected="1" zoomScale="70" zoomScaleNormal="70" workbookViewId="0">
      <pane ySplit="8" topLeftCell="A73" activePane="bottomLeft" state="frozen"/>
      <selection pane="bottomLeft" activeCell="D73" sqref="D73"/>
    </sheetView>
  </sheetViews>
  <sheetFormatPr baseColWidth="10" defaultColWidth="11.44140625" defaultRowHeight="14.4" x14ac:dyDescent="0.3"/>
  <cols>
    <col min="1" max="1" width="4.109375" style="10" customWidth="1"/>
    <col min="2" max="2" width="20.77734375" style="10" customWidth="1"/>
    <col min="3" max="3" width="11.44140625" style="30"/>
    <col min="4" max="4" width="15.77734375" style="10" customWidth="1"/>
    <col min="5" max="6" width="11.44140625" style="10"/>
    <col min="7" max="7" width="13.109375" style="10" customWidth="1"/>
    <col min="8" max="11" width="13.109375" style="10" hidden="1" customWidth="1"/>
    <col min="12" max="12" width="17.109375" style="10" hidden="1" customWidth="1"/>
    <col min="13" max="13" width="1.33203125" style="10" customWidth="1"/>
    <col min="14" max="14" width="7.44140625" style="30" customWidth="1"/>
    <col min="15" max="15" width="25.6640625" style="10" customWidth="1"/>
    <col min="16" max="16" width="18.44140625" style="30" customWidth="1"/>
    <col min="17" max="17" width="16.44140625" style="30" customWidth="1"/>
    <col min="18" max="18" width="13.44140625" style="10" customWidth="1"/>
    <col min="19" max="22" width="13.44140625" style="30" hidden="1" customWidth="1"/>
    <col min="23" max="23" width="1.44140625" style="31" customWidth="1"/>
    <col min="24" max="24" width="10.44140625" style="10" customWidth="1"/>
    <col min="25" max="25" width="25.77734375" style="10" customWidth="1"/>
    <col min="26" max="26" width="17.44140625" style="10" customWidth="1"/>
    <col min="27" max="27" width="9.6640625" style="30" customWidth="1"/>
    <col min="28" max="28" width="11.44140625" style="30"/>
    <col min="29" max="32" width="0" style="10" hidden="1" customWidth="1"/>
    <col min="33" max="33" width="1.44140625" style="10" customWidth="1"/>
    <col min="34" max="34" width="16.44140625" style="60" customWidth="1"/>
    <col min="35" max="35" width="17.109375" style="60" customWidth="1"/>
    <col min="36" max="36" width="2.33203125" style="10" hidden="1" customWidth="1"/>
    <col min="37" max="40" width="12.77734375" style="10" hidden="1" customWidth="1"/>
    <col min="41" max="44" width="12.6640625" style="2" hidden="1" customWidth="1"/>
    <col min="45" max="48" width="12.77734375" style="2" hidden="1" customWidth="1"/>
    <col min="49" max="49" width="13.77734375" style="2" hidden="1" customWidth="1"/>
    <col min="50" max="50" width="14.109375" style="2" hidden="1" customWidth="1"/>
    <col min="51" max="62" width="12.77734375" style="2" hidden="1" customWidth="1"/>
    <col min="63" max="70" width="15.109375" style="2" hidden="1" customWidth="1"/>
    <col min="71" max="71" width="14.33203125" style="117" hidden="1" customWidth="1"/>
    <col min="72" max="90" width="11.44140625" style="2"/>
    <col min="91" max="16384" width="11.44140625" style="10"/>
  </cols>
  <sheetData>
    <row r="1" spans="1:90" s="2" customFormat="1" ht="18.600000000000001" thickBot="1" x14ac:dyDescent="0.35">
      <c r="A1" s="305" t="s">
        <v>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97"/>
      <c r="AK1" s="1"/>
      <c r="AL1" s="1"/>
      <c r="AM1" s="1"/>
      <c r="AN1" s="1"/>
      <c r="BS1" s="117"/>
    </row>
    <row r="2" spans="1:90" s="2" customFormat="1" thickBot="1" x14ac:dyDescent="0.35">
      <c r="A2" s="311" t="s">
        <v>1</v>
      </c>
      <c r="B2" s="312"/>
      <c r="C2" s="312"/>
      <c r="D2" s="3">
        <v>2023</v>
      </c>
      <c r="E2" s="252" t="s">
        <v>1746</v>
      </c>
      <c r="F2" s="253"/>
      <c r="G2" s="253"/>
      <c r="H2" s="253"/>
      <c r="I2" s="253"/>
      <c r="J2" s="253"/>
      <c r="K2" s="253"/>
      <c r="L2" s="253"/>
      <c r="M2" s="253"/>
      <c r="N2" s="254"/>
      <c r="O2" s="57" t="s">
        <v>2</v>
      </c>
      <c r="P2" s="255">
        <v>44949</v>
      </c>
      <c r="Q2" s="256"/>
      <c r="R2" s="257"/>
      <c r="S2" s="5"/>
      <c r="T2" s="5"/>
      <c r="U2" s="5"/>
      <c r="V2" s="5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154"/>
      <c r="AI2" s="154"/>
      <c r="AJ2" s="4"/>
      <c r="AK2" s="4"/>
      <c r="AL2" s="4"/>
      <c r="AM2" s="4"/>
      <c r="AN2" s="4"/>
      <c r="BS2" s="117"/>
    </row>
    <row r="3" spans="1:90" s="2" customFormat="1" thickTop="1" x14ac:dyDescent="0.3">
      <c r="A3" s="313" t="s">
        <v>3</v>
      </c>
      <c r="B3" s="314"/>
      <c r="C3" s="314"/>
      <c r="D3" s="310" t="s">
        <v>1829</v>
      </c>
      <c r="E3" s="308"/>
      <c r="F3" s="308"/>
      <c r="G3" s="308"/>
      <c r="H3" s="308"/>
      <c r="I3" s="308"/>
      <c r="J3" s="308"/>
      <c r="K3" s="308"/>
      <c r="L3" s="308"/>
      <c r="M3" s="308"/>
      <c r="N3" s="315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154"/>
      <c r="AI3" s="154"/>
      <c r="AJ3" s="4"/>
      <c r="AK3" s="4"/>
      <c r="AL3" s="4"/>
      <c r="AM3" s="4"/>
      <c r="AN3" s="4"/>
      <c r="BS3" s="117"/>
    </row>
    <row r="4" spans="1:90" s="2" customFormat="1" thickBot="1" x14ac:dyDescent="0.35">
      <c r="A4" s="258" t="s">
        <v>4</v>
      </c>
      <c r="B4" s="259"/>
      <c r="C4" s="259"/>
      <c r="D4" s="260" t="s">
        <v>2043</v>
      </c>
      <c r="E4" s="260"/>
      <c r="F4" s="260"/>
      <c r="G4" s="260"/>
      <c r="H4" s="261"/>
      <c r="I4" s="261"/>
      <c r="J4" s="261"/>
      <c r="K4" s="261"/>
      <c r="L4" s="261"/>
      <c r="M4" s="261"/>
      <c r="N4" s="262"/>
      <c r="P4" s="4"/>
      <c r="Q4" s="4"/>
      <c r="S4" s="4"/>
      <c r="T4" s="4"/>
      <c r="U4" s="4"/>
      <c r="V4" s="4"/>
      <c r="AA4" s="4"/>
      <c r="AB4" s="4"/>
      <c r="AH4" s="154"/>
      <c r="AI4" s="154"/>
      <c r="BS4" s="117"/>
    </row>
    <row r="5" spans="1:90" s="2" customFormat="1" ht="21" thickBot="1" x14ac:dyDescent="0.35">
      <c r="C5" s="4"/>
      <c r="N5" s="4"/>
      <c r="P5" s="4"/>
      <c r="Q5" s="4"/>
      <c r="S5" s="4"/>
      <c r="T5" s="4"/>
      <c r="U5" s="4"/>
      <c r="V5" s="4"/>
      <c r="AA5" s="4"/>
      <c r="AB5" s="4"/>
      <c r="AH5" s="154"/>
      <c r="AI5" s="154"/>
      <c r="AK5" s="338" t="s">
        <v>13</v>
      </c>
      <c r="AL5" s="339"/>
      <c r="AM5" s="339"/>
      <c r="AN5" s="339"/>
      <c r="AO5" s="339"/>
      <c r="AP5" s="339"/>
      <c r="AQ5" s="339"/>
      <c r="AR5" s="339"/>
      <c r="AS5" s="339"/>
      <c r="AT5" s="339"/>
      <c r="AU5" s="339"/>
      <c r="AV5" s="339"/>
      <c r="AW5" s="339"/>
      <c r="AX5" s="339"/>
      <c r="AY5" s="339"/>
      <c r="AZ5" s="339"/>
      <c r="BA5" s="339"/>
      <c r="BB5" s="339"/>
      <c r="BC5" s="339"/>
      <c r="BD5" s="339"/>
      <c r="BE5" s="339"/>
      <c r="BF5" s="339"/>
      <c r="BG5" s="339"/>
      <c r="BH5" s="339"/>
      <c r="BI5" s="339"/>
      <c r="BJ5" s="339"/>
      <c r="BK5" s="339"/>
      <c r="BL5" s="339"/>
      <c r="BM5" s="339"/>
      <c r="BN5" s="339"/>
      <c r="BO5" s="339"/>
      <c r="BP5" s="339"/>
      <c r="BQ5" s="339"/>
      <c r="BR5" s="339"/>
      <c r="BS5" s="340"/>
    </row>
    <row r="6" spans="1:90" s="2" customFormat="1" ht="20.399999999999999" x14ac:dyDescent="0.3">
      <c r="A6" s="341" t="s">
        <v>1751</v>
      </c>
      <c r="B6" s="342"/>
      <c r="C6" s="342"/>
      <c r="D6" s="342"/>
      <c r="E6" s="342"/>
      <c r="F6" s="342"/>
      <c r="G6" s="342"/>
      <c r="H6" s="343"/>
      <c r="I6" s="343"/>
      <c r="J6" s="343"/>
      <c r="K6" s="343"/>
      <c r="L6" s="344"/>
      <c r="M6" s="58"/>
      <c r="N6" s="341" t="s">
        <v>1768</v>
      </c>
      <c r="O6" s="342"/>
      <c r="P6" s="342"/>
      <c r="Q6" s="342"/>
      <c r="R6" s="342"/>
      <c r="S6" s="342"/>
      <c r="T6" s="342"/>
      <c r="U6" s="342"/>
      <c r="V6" s="352"/>
      <c r="X6" s="341" t="s">
        <v>1770</v>
      </c>
      <c r="Y6" s="342"/>
      <c r="Z6" s="342"/>
      <c r="AA6" s="342"/>
      <c r="AB6" s="342"/>
      <c r="AC6" s="343"/>
      <c r="AD6" s="343"/>
      <c r="AE6" s="343"/>
      <c r="AF6" s="344"/>
      <c r="AG6" s="58"/>
      <c r="AH6" s="350" t="s">
        <v>1771</v>
      </c>
      <c r="AI6" s="351"/>
      <c r="AK6" s="321" t="s">
        <v>1780</v>
      </c>
      <c r="AL6" s="322"/>
      <c r="AM6" s="322"/>
      <c r="AN6" s="322"/>
      <c r="AO6" s="322"/>
      <c r="AP6" s="322"/>
      <c r="AQ6" s="322"/>
      <c r="AR6" s="322"/>
      <c r="AS6" s="322"/>
      <c r="AT6" s="322"/>
      <c r="AU6" s="322"/>
      <c r="AV6" s="323"/>
      <c r="AW6" s="337" t="s">
        <v>1782</v>
      </c>
      <c r="AX6" s="322"/>
      <c r="AY6" s="322"/>
      <c r="AZ6" s="322"/>
      <c r="BA6" s="322"/>
      <c r="BB6" s="322"/>
      <c r="BC6" s="322"/>
      <c r="BD6" s="322"/>
      <c r="BE6" s="322"/>
      <c r="BF6" s="322"/>
      <c r="BG6" s="322"/>
      <c r="BH6" s="322"/>
      <c r="BI6" s="322"/>
      <c r="BJ6" s="323"/>
      <c r="BK6" s="337" t="s">
        <v>1785</v>
      </c>
      <c r="BL6" s="322"/>
      <c r="BM6" s="322"/>
      <c r="BN6" s="322"/>
      <c r="BO6" s="322"/>
      <c r="BP6" s="322"/>
      <c r="BQ6" s="322"/>
      <c r="BR6" s="322"/>
      <c r="BS6" s="356"/>
    </row>
    <row r="7" spans="1:90" s="6" customFormat="1" x14ac:dyDescent="0.3">
      <c r="A7" s="263" t="s">
        <v>5</v>
      </c>
      <c r="B7" s="265" t="s">
        <v>6</v>
      </c>
      <c r="C7" s="265" t="s">
        <v>7</v>
      </c>
      <c r="D7" s="265" t="s">
        <v>8</v>
      </c>
      <c r="E7" s="265" t="s">
        <v>9</v>
      </c>
      <c r="F7" s="265"/>
      <c r="G7" s="267" t="s">
        <v>10</v>
      </c>
      <c r="H7" s="345" t="s">
        <v>1778</v>
      </c>
      <c r="I7" s="346"/>
      <c r="J7" s="346"/>
      <c r="K7" s="347"/>
      <c r="L7" s="348" t="s">
        <v>1779</v>
      </c>
      <c r="M7" s="59"/>
      <c r="N7" s="263" t="s">
        <v>16</v>
      </c>
      <c r="O7" s="265" t="s">
        <v>17</v>
      </c>
      <c r="P7" s="265" t="s">
        <v>18</v>
      </c>
      <c r="Q7" s="265" t="s">
        <v>19</v>
      </c>
      <c r="R7" s="267" t="s">
        <v>20</v>
      </c>
      <c r="S7" s="324" t="s">
        <v>1776</v>
      </c>
      <c r="T7" s="325"/>
      <c r="U7" s="325"/>
      <c r="V7" s="326"/>
      <c r="W7" s="59"/>
      <c r="X7" s="263" t="s">
        <v>21</v>
      </c>
      <c r="Y7" s="265" t="s">
        <v>22</v>
      </c>
      <c r="Z7" s="265" t="s">
        <v>23</v>
      </c>
      <c r="AA7" s="265" t="s">
        <v>24</v>
      </c>
      <c r="AB7" s="267" t="s">
        <v>1769</v>
      </c>
      <c r="AC7" s="353" t="s">
        <v>1777</v>
      </c>
      <c r="AD7" s="354"/>
      <c r="AE7" s="354"/>
      <c r="AF7" s="355"/>
      <c r="AG7" s="59"/>
      <c r="AH7" s="357" t="s">
        <v>11</v>
      </c>
      <c r="AI7" s="358" t="s">
        <v>12</v>
      </c>
      <c r="AJ7" s="61"/>
      <c r="AK7" s="307" t="s">
        <v>26</v>
      </c>
      <c r="AL7" s="308"/>
      <c r="AM7" s="308"/>
      <c r="AN7" s="309"/>
      <c r="AO7" s="310" t="s">
        <v>1781</v>
      </c>
      <c r="AP7" s="308"/>
      <c r="AQ7" s="308"/>
      <c r="AR7" s="309"/>
      <c r="AS7" s="310" t="s">
        <v>25</v>
      </c>
      <c r="AT7" s="308"/>
      <c r="AU7" s="308"/>
      <c r="AV7" s="309"/>
      <c r="AW7" s="334" t="s">
        <v>27</v>
      </c>
      <c r="AX7" s="334" t="s">
        <v>28</v>
      </c>
      <c r="AY7" s="336" t="s">
        <v>1783</v>
      </c>
      <c r="AZ7" s="336"/>
      <c r="BA7" s="336"/>
      <c r="BB7" s="336"/>
      <c r="BC7" s="336" t="s">
        <v>25</v>
      </c>
      <c r="BD7" s="336"/>
      <c r="BE7" s="336"/>
      <c r="BF7" s="336"/>
      <c r="BG7" s="310" t="s">
        <v>29</v>
      </c>
      <c r="BH7" s="308"/>
      <c r="BI7" s="308"/>
      <c r="BJ7" s="309"/>
      <c r="BK7" s="362" t="s">
        <v>30</v>
      </c>
      <c r="BL7" s="363"/>
      <c r="BM7" s="363"/>
      <c r="BN7" s="364"/>
      <c r="BO7" s="359" t="s">
        <v>31</v>
      </c>
      <c r="BP7" s="359"/>
      <c r="BQ7" s="359"/>
      <c r="BR7" s="359"/>
      <c r="BS7" s="360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</row>
    <row r="8" spans="1:90" s="6" customFormat="1" ht="15" thickBot="1" x14ac:dyDescent="0.35">
      <c r="A8" s="264"/>
      <c r="B8" s="266"/>
      <c r="C8" s="266"/>
      <c r="D8" s="266"/>
      <c r="E8" s="56" t="s">
        <v>14</v>
      </c>
      <c r="F8" s="56" t="s">
        <v>15</v>
      </c>
      <c r="G8" s="268"/>
      <c r="H8" s="64" t="s">
        <v>1772</v>
      </c>
      <c r="I8" s="65" t="s">
        <v>1773</v>
      </c>
      <c r="J8" s="65" t="s">
        <v>1774</v>
      </c>
      <c r="K8" s="65" t="s">
        <v>1775</v>
      </c>
      <c r="L8" s="349"/>
      <c r="M8" s="59"/>
      <c r="N8" s="264"/>
      <c r="O8" s="266"/>
      <c r="P8" s="266"/>
      <c r="Q8" s="266"/>
      <c r="R8" s="268"/>
      <c r="S8" s="64" t="s">
        <v>1772</v>
      </c>
      <c r="T8" s="65" t="s">
        <v>1773</v>
      </c>
      <c r="U8" s="65" t="s">
        <v>1774</v>
      </c>
      <c r="V8" s="66" t="s">
        <v>1775</v>
      </c>
      <c r="W8" s="59"/>
      <c r="X8" s="264"/>
      <c r="Y8" s="266"/>
      <c r="Z8" s="266"/>
      <c r="AA8" s="266"/>
      <c r="AB8" s="268"/>
      <c r="AC8" s="64" t="s">
        <v>1772</v>
      </c>
      <c r="AD8" s="65" t="s">
        <v>1773</v>
      </c>
      <c r="AE8" s="65" t="s">
        <v>1774</v>
      </c>
      <c r="AF8" s="66" t="s">
        <v>1775</v>
      </c>
      <c r="AG8" s="59"/>
      <c r="AH8" s="264"/>
      <c r="AI8" s="268"/>
      <c r="AJ8" s="61"/>
      <c r="AK8" s="102" t="s">
        <v>1772</v>
      </c>
      <c r="AL8" s="103" t="s">
        <v>1773</v>
      </c>
      <c r="AM8" s="103" t="s">
        <v>1774</v>
      </c>
      <c r="AN8" s="104" t="s">
        <v>1775</v>
      </c>
      <c r="AO8" s="103" t="s">
        <v>1772</v>
      </c>
      <c r="AP8" s="103" t="s">
        <v>1773</v>
      </c>
      <c r="AQ8" s="103" t="s">
        <v>1774</v>
      </c>
      <c r="AR8" s="103" t="s">
        <v>1775</v>
      </c>
      <c r="AS8" s="103" t="s">
        <v>1772</v>
      </c>
      <c r="AT8" s="103" t="s">
        <v>1773</v>
      </c>
      <c r="AU8" s="103" t="s">
        <v>1774</v>
      </c>
      <c r="AV8" s="103" t="s">
        <v>1775</v>
      </c>
      <c r="AW8" s="335"/>
      <c r="AX8" s="335"/>
      <c r="AY8" s="103" t="s">
        <v>1772</v>
      </c>
      <c r="AZ8" s="103" t="s">
        <v>1773</v>
      </c>
      <c r="BA8" s="103" t="s">
        <v>1774</v>
      </c>
      <c r="BB8" s="103" t="s">
        <v>1775</v>
      </c>
      <c r="BC8" s="103" t="s">
        <v>1772</v>
      </c>
      <c r="BD8" s="103" t="s">
        <v>1773</v>
      </c>
      <c r="BE8" s="103" t="s">
        <v>1774</v>
      </c>
      <c r="BF8" s="103" t="s">
        <v>1775</v>
      </c>
      <c r="BG8" s="108" t="s">
        <v>1772</v>
      </c>
      <c r="BH8" s="108" t="s">
        <v>1773</v>
      </c>
      <c r="BI8" s="108" t="s">
        <v>1774</v>
      </c>
      <c r="BJ8" s="108" t="s">
        <v>1775</v>
      </c>
      <c r="BK8" s="105" t="s">
        <v>1772</v>
      </c>
      <c r="BL8" s="105" t="s">
        <v>1773</v>
      </c>
      <c r="BM8" s="105" t="s">
        <v>1774</v>
      </c>
      <c r="BN8" s="105" t="s">
        <v>1775</v>
      </c>
      <c r="BO8" s="106" t="s">
        <v>1772</v>
      </c>
      <c r="BP8" s="106" t="s">
        <v>1773</v>
      </c>
      <c r="BQ8" s="106" t="s">
        <v>1774</v>
      </c>
      <c r="BR8" s="106" t="s">
        <v>1775</v>
      </c>
      <c r="BS8" s="107" t="s">
        <v>1784</v>
      </c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</row>
    <row r="9" spans="1:90" ht="82.8" x14ac:dyDescent="0.3">
      <c r="A9" s="281">
        <v>1</v>
      </c>
      <c r="B9" s="283" t="s">
        <v>1953</v>
      </c>
      <c r="C9" s="327">
        <v>0.15</v>
      </c>
      <c r="D9" s="329"/>
      <c r="E9" s="48" t="s">
        <v>1767</v>
      </c>
      <c r="F9" s="15">
        <v>80000</v>
      </c>
      <c r="G9" s="295" t="s">
        <v>1850</v>
      </c>
      <c r="H9" s="230"/>
      <c r="I9" s="231"/>
      <c r="J9" s="231"/>
      <c r="K9" s="231"/>
      <c r="L9" s="274"/>
      <c r="M9" s="43"/>
      <c r="N9" s="45">
        <v>1</v>
      </c>
      <c r="O9" s="48" t="s">
        <v>1878</v>
      </c>
      <c r="P9" s="176">
        <v>45000</v>
      </c>
      <c r="Q9" s="176">
        <v>45036</v>
      </c>
      <c r="R9" s="52" t="s">
        <v>1954</v>
      </c>
      <c r="S9" s="75"/>
      <c r="T9" s="76"/>
      <c r="U9" s="76"/>
      <c r="V9" s="77"/>
      <c r="W9" s="43"/>
      <c r="X9" s="157" t="s">
        <v>154</v>
      </c>
      <c r="Y9" s="194" t="s">
        <v>155</v>
      </c>
      <c r="Z9" s="48" t="s">
        <v>1879</v>
      </c>
      <c r="AA9" s="48" t="s">
        <v>1852</v>
      </c>
      <c r="AB9" s="184">
        <v>1</v>
      </c>
      <c r="AC9" s="88"/>
      <c r="AD9" s="89"/>
      <c r="AE9" s="89"/>
      <c r="AF9" s="90"/>
      <c r="AG9" s="2"/>
      <c r="AH9" s="277" t="s">
        <v>99</v>
      </c>
      <c r="AI9" s="279" t="s">
        <v>47</v>
      </c>
      <c r="AJ9" s="63"/>
      <c r="AK9" s="7">
        <f t="shared" ref="AK9:AK50" si="0">+H9/F9</f>
        <v>0</v>
      </c>
      <c r="AL9" s="98">
        <f t="shared" ref="AL9:AL50" si="1">+I9/F9</f>
        <v>0</v>
      </c>
      <c r="AM9" s="98">
        <f t="shared" ref="AM9:AM50" si="2">+J9/F9</f>
        <v>0</v>
      </c>
      <c r="AN9" s="98">
        <f t="shared" ref="AN9:AN50" si="3">+K9/F9</f>
        <v>0</v>
      </c>
      <c r="AO9" s="16">
        <f t="shared" ref="AO9:AO50" si="4">+S9/COUNTIF(O9,"*")</f>
        <v>0</v>
      </c>
      <c r="AP9" s="16">
        <f t="shared" ref="AP9:AP50" si="5">+T9/COUNTIF(O9,"*")</f>
        <v>0</v>
      </c>
      <c r="AQ9" s="16">
        <f t="shared" ref="AQ9:AQ50" si="6">+U9/COUNTIF(O9,"*")</f>
        <v>0</v>
      </c>
      <c r="AR9" s="16" t="e">
        <f t="shared" ref="AR9:AR50" si="7">+V9/COUNTIF(V9,"*")</f>
        <v>#DIV/0!</v>
      </c>
      <c r="AS9" s="8">
        <f t="shared" ref="AS9:AS50" si="8">+AC9/AB9</f>
        <v>0</v>
      </c>
      <c r="AT9" s="8">
        <f t="shared" ref="AT9:AT50" si="9">+AD9/AB9</f>
        <v>0</v>
      </c>
      <c r="AU9" s="8">
        <f t="shared" ref="AU9:AU50" si="10">+AE9/AB9</f>
        <v>0</v>
      </c>
      <c r="AV9" s="8">
        <f t="shared" ref="AV9:AV50" si="11">+AF9/AB9</f>
        <v>0</v>
      </c>
      <c r="AW9" s="9">
        <v>0.2</v>
      </c>
      <c r="AX9" s="9">
        <v>0.8</v>
      </c>
      <c r="AY9" s="8">
        <f t="shared" ref="AY9:AY50" si="12">+AO9*AW9</f>
        <v>0</v>
      </c>
      <c r="AZ9" s="8">
        <f t="shared" ref="AZ9:AZ50" si="13">+AP9*AW9</f>
        <v>0</v>
      </c>
      <c r="BA9" s="8">
        <f t="shared" ref="BA9:BA50" si="14">+AQ9*AW9</f>
        <v>0</v>
      </c>
      <c r="BB9" s="8" t="e">
        <f t="shared" ref="BB9:BB50" si="15">+AR9*AW9</f>
        <v>#DIV/0!</v>
      </c>
      <c r="BC9" s="8">
        <f t="shared" ref="BC9:BC50" si="16">+AS9*AX9</f>
        <v>0</v>
      </c>
      <c r="BD9" s="8">
        <f t="shared" ref="BD9:BD50" si="17">+AT9*AX9</f>
        <v>0</v>
      </c>
      <c r="BE9" s="8">
        <f t="shared" ref="BE9:BE50" si="18">+AU9*AX9</f>
        <v>0</v>
      </c>
      <c r="BF9" s="8">
        <f t="shared" ref="BF9:BF50" si="19">+AV9*AX9</f>
        <v>0</v>
      </c>
      <c r="BG9" s="109">
        <f t="shared" ref="BG9:BG50" si="20">+AY9+BC9</f>
        <v>0</v>
      </c>
      <c r="BH9" s="109">
        <f t="shared" ref="BH9:BH50" si="21">+AZ9+BD9</f>
        <v>0</v>
      </c>
      <c r="BI9" s="109">
        <f t="shared" ref="BI9:BI50" si="22">+BA9+BE9</f>
        <v>0</v>
      </c>
      <c r="BJ9" s="109" t="e">
        <f t="shared" ref="BJ9:BJ50" si="23">+BB9+BF9</f>
        <v>#DIV/0!</v>
      </c>
      <c r="BK9" s="365">
        <f>AVERAGEIF(BG9:BG14,"&lt;&gt;#¡DIV/0!")</f>
        <v>0</v>
      </c>
      <c r="BL9" s="365">
        <f>AVERAGEIF(BH9:BH14,"&lt;&gt;#¡DIV/0!")</f>
        <v>0</v>
      </c>
      <c r="BM9" s="365">
        <f>AVERAGEIF(BI9:BI14,"&lt;&gt;#¡DIV/0!")</f>
        <v>0</v>
      </c>
      <c r="BN9" s="365" t="e">
        <f>AVERAGEIF(BJ9:BJ14,"&lt;&gt;#¡DIV/0!")</f>
        <v>#DIV/0!</v>
      </c>
      <c r="BO9" s="271">
        <f t="shared" ref="BO9" si="24">+C9*BK9</f>
        <v>0</v>
      </c>
      <c r="BP9" s="271">
        <f t="shared" ref="BP9" si="25">+C9*BL9</f>
        <v>0</v>
      </c>
      <c r="BQ9" s="271">
        <f t="shared" ref="BQ9" si="26">+C9*BM9</f>
        <v>0</v>
      </c>
      <c r="BR9" s="271" t="e">
        <f t="shared" ref="BR9" si="27">+C9*BN9</f>
        <v>#DIV/0!</v>
      </c>
      <c r="BS9" s="361" t="e">
        <f>SUM(BO9:BR14)</f>
        <v>#DIV/0!</v>
      </c>
    </row>
    <row r="10" spans="1:90" ht="138" x14ac:dyDescent="0.3">
      <c r="A10" s="282"/>
      <c r="B10" s="284" t="s">
        <v>1832</v>
      </c>
      <c r="C10" s="328"/>
      <c r="D10" s="330"/>
      <c r="E10" s="49" t="s">
        <v>1767</v>
      </c>
      <c r="F10" s="151">
        <v>90000</v>
      </c>
      <c r="G10" s="316"/>
      <c r="H10" s="233"/>
      <c r="I10" s="204"/>
      <c r="J10" s="204"/>
      <c r="K10" s="204"/>
      <c r="L10" s="275"/>
      <c r="M10" s="43"/>
      <c r="N10" s="46">
        <v>2</v>
      </c>
      <c r="O10" s="49" t="s">
        <v>1892</v>
      </c>
      <c r="P10" s="177">
        <v>44959</v>
      </c>
      <c r="Q10" s="177">
        <v>45013</v>
      </c>
      <c r="R10" s="53" t="s">
        <v>2026</v>
      </c>
      <c r="S10" s="78"/>
      <c r="T10" s="79"/>
      <c r="U10" s="79"/>
      <c r="V10" s="80"/>
      <c r="W10" s="43"/>
      <c r="X10" s="161" t="s">
        <v>123</v>
      </c>
      <c r="Y10" s="195" t="s">
        <v>1876</v>
      </c>
      <c r="Z10" s="55" t="s">
        <v>1877</v>
      </c>
      <c r="AA10" s="55" t="s">
        <v>1852</v>
      </c>
      <c r="AB10" s="186">
        <v>116</v>
      </c>
      <c r="AC10" s="91"/>
      <c r="AD10" s="92"/>
      <c r="AE10" s="92"/>
      <c r="AF10" s="93"/>
      <c r="AG10" s="2"/>
      <c r="AH10" s="278"/>
      <c r="AI10" s="280"/>
      <c r="AJ10" s="63"/>
      <c r="AK10" s="11">
        <f t="shared" si="0"/>
        <v>0</v>
      </c>
      <c r="AL10" s="99">
        <f t="shared" si="1"/>
        <v>0</v>
      </c>
      <c r="AM10" s="99">
        <f t="shared" si="2"/>
        <v>0</v>
      </c>
      <c r="AN10" s="99">
        <f t="shared" si="3"/>
        <v>0</v>
      </c>
      <c r="AO10" s="17">
        <f t="shared" si="4"/>
        <v>0</v>
      </c>
      <c r="AP10" s="17">
        <f t="shared" si="5"/>
        <v>0</v>
      </c>
      <c r="AQ10" s="17">
        <f t="shared" si="6"/>
        <v>0</v>
      </c>
      <c r="AR10" s="17" t="e">
        <f t="shared" si="7"/>
        <v>#DIV/0!</v>
      </c>
      <c r="AS10" s="12">
        <f t="shared" si="8"/>
        <v>0</v>
      </c>
      <c r="AT10" s="12">
        <f t="shared" si="9"/>
        <v>0</v>
      </c>
      <c r="AU10" s="12">
        <f t="shared" si="10"/>
        <v>0</v>
      </c>
      <c r="AV10" s="12">
        <f t="shared" si="11"/>
        <v>0</v>
      </c>
      <c r="AW10" s="13">
        <v>0.2</v>
      </c>
      <c r="AX10" s="13">
        <v>0.8</v>
      </c>
      <c r="AY10" s="12">
        <f t="shared" si="12"/>
        <v>0</v>
      </c>
      <c r="AZ10" s="12">
        <f t="shared" si="13"/>
        <v>0</v>
      </c>
      <c r="BA10" s="12">
        <f t="shared" si="14"/>
        <v>0</v>
      </c>
      <c r="BB10" s="12" t="e">
        <f t="shared" si="15"/>
        <v>#DIV/0!</v>
      </c>
      <c r="BC10" s="12">
        <f t="shared" si="16"/>
        <v>0</v>
      </c>
      <c r="BD10" s="12">
        <f t="shared" si="17"/>
        <v>0</v>
      </c>
      <c r="BE10" s="12">
        <f t="shared" si="18"/>
        <v>0</v>
      </c>
      <c r="BF10" s="12">
        <f t="shared" si="19"/>
        <v>0</v>
      </c>
      <c r="BG10" s="110">
        <f t="shared" si="20"/>
        <v>0</v>
      </c>
      <c r="BH10" s="110">
        <f t="shared" si="21"/>
        <v>0</v>
      </c>
      <c r="BI10" s="110">
        <f t="shared" si="22"/>
        <v>0</v>
      </c>
      <c r="BJ10" s="110" t="e">
        <f t="shared" si="23"/>
        <v>#DIV/0!</v>
      </c>
      <c r="BK10" s="269"/>
      <c r="BL10" s="269"/>
      <c r="BM10" s="269"/>
      <c r="BN10" s="269"/>
      <c r="BO10" s="272"/>
      <c r="BP10" s="272"/>
      <c r="BQ10" s="272"/>
      <c r="BR10" s="272"/>
      <c r="BS10" s="289"/>
    </row>
    <row r="11" spans="1:90" ht="82.8" x14ac:dyDescent="0.3">
      <c r="A11" s="282"/>
      <c r="B11" s="284" t="s">
        <v>1830</v>
      </c>
      <c r="C11" s="328"/>
      <c r="D11" s="330"/>
      <c r="E11" s="49"/>
      <c r="F11" s="151"/>
      <c r="G11" s="316"/>
      <c r="H11" s="233"/>
      <c r="I11" s="204"/>
      <c r="J11" s="204"/>
      <c r="K11" s="204"/>
      <c r="L11" s="275"/>
      <c r="M11" s="43"/>
      <c r="N11" s="46">
        <v>3</v>
      </c>
      <c r="O11" s="49" t="s">
        <v>1893</v>
      </c>
      <c r="P11" s="177">
        <v>44986</v>
      </c>
      <c r="Q11" s="177">
        <v>45047</v>
      </c>
      <c r="R11" s="53" t="s">
        <v>2026</v>
      </c>
      <c r="S11" s="78"/>
      <c r="T11" s="79"/>
      <c r="U11" s="79"/>
      <c r="V11" s="80"/>
      <c r="W11" s="43"/>
      <c r="X11" s="162" t="s">
        <v>1882</v>
      </c>
      <c r="Y11" s="196" t="s">
        <v>1881</v>
      </c>
      <c r="Z11" s="49" t="s">
        <v>1659</v>
      </c>
      <c r="AA11" s="49" t="s">
        <v>1852</v>
      </c>
      <c r="AB11" s="193">
        <v>58</v>
      </c>
      <c r="AC11" s="91"/>
      <c r="AD11" s="92"/>
      <c r="AE11" s="92"/>
      <c r="AF11" s="93"/>
      <c r="AG11" s="2"/>
      <c r="AH11" s="278"/>
      <c r="AI11" s="280"/>
      <c r="AJ11" s="63"/>
      <c r="AK11" s="11" t="e">
        <f t="shared" si="0"/>
        <v>#DIV/0!</v>
      </c>
      <c r="AL11" s="99" t="e">
        <f t="shared" si="1"/>
        <v>#DIV/0!</v>
      </c>
      <c r="AM11" s="99" t="e">
        <f t="shared" si="2"/>
        <v>#DIV/0!</v>
      </c>
      <c r="AN11" s="99" t="e">
        <f t="shared" si="3"/>
        <v>#DIV/0!</v>
      </c>
      <c r="AO11" s="17">
        <f t="shared" si="4"/>
        <v>0</v>
      </c>
      <c r="AP11" s="17">
        <f t="shared" si="5"/>
        <v>0</v>
      </c>
      <c r="AQ11" s="17">
        <f t="shared" si="6"/>
        <v>0</v>
      </c>
      <c r="AR11" s="17" t="e">
        <f t="shared" si="7"/>
        <v>#DIV/0!</v>
      </c>
      <c r="AS11" s="12">
        <f t="shared" si="8"/>
        <v>0</v>
      </c>
      <c r="AT11" s="12">
        <f t="shared" si="9"/>
        <v>0</v>
      </c>
      <c r="AU11" s="12">
        <f t="shared" si="10"/>
        <v>0</v>
      </c>
      <c r="AV11" s="12">
        <f t="shared" si="11"/>
        <v>0</v>
      </c>
      <c r="AW11" s="13">
        <v>0.2</v>
      </c>
      <c r="AX11" s="13">
        <v>0.8</v>
      </c>
      <c r="AY11" s="12">
        <f t="shared" si="12"/>
        <v>0</v>
      </c>
      <c r="AZ11" s="12">
        <f t="shared" si="13"/>
        <v>0</v>
      </c>
      <c r="BA11" s="12">
        <f t="shared" si="14"/>
        <v>0</v>
      </c>
      <c r="BB11" s="12" t="e">
        <f t="shared" si="15"/>
        <v>#DIV/0!</v>
      </c>
      <c r="BC11" s="12">
        <f t="shared" si="16"/>
        <v>0</v>
      </c>
      <c r="BD11" s="12">
        <f t="shared" si="17"/>
        <v>0</v>
      </c>
      <c r="BE11" s="12">
        <f t="shared" si="18"/>
        <v>0</v>
      </c>
      <c r="BF11" s="12">
        <f t="shared" si="19"/>
        <v>0</v>
      </c>
      <c r="BG11" s="110">
        <f t="shared" si="20"/>
        <v>0</v>
      </c>
      <c r="BH11" s="110">
        <f t="shared" si="21"/>
        <v>0</v>
      </c>
      <c r="BI11" s="110">
        <f t="shared" si="22"/>
        <v>0</v>
      </c>
      <c r="BJ11" s="110" t="e">
        <f t="shared" si="23"/>
        <v>#DIV/0!</v>
      </c>
      <c r="BK11" s="269"/>
      <c r="BL11" s="269"/>
      <c r="BM11" s="269"/>
      <c r="BN11" s="269"/>
      <c r="BO11" s="272"/>
      <c r="BP11" s="272"/>
      <c r="BQ11" s="272"/>
      <c r="BR11" s="272"/>
      <c r="BS11" s="289"/>
    </row>
    <row r="12" spans="1:90" ht="55.2" x14ac:dyDescent="0.3">
      <c r="A12" s="282"/>
      <c r="B12" s="284" t="s">
        <v>1831</v>
      </c>
      <c r="C12" s="328"/>
      <c r="D12" s="330"/>
      <c r="E12" s="49"/>
      <c r="F12" s="151"/>
      <c r="G12" s="316"/>
      <c r="H12" s="233"/>
      <c r="I12" s="204"/>
      <c r="J12" s="204"/>
      <c r="K12" s="204"/>
      <c r="L12" s="275"/>
      <c r="M12" s="43"/>
      <c r="N12" s="46">
        <v>4</v>
      </c>
      <c r="O12" s="49" t="s">
        <v>1875</v>
      </c>
      <c r="P12" s="177">
        <v>45048</v>
      </c>
      <c r="Q12" s="177">
        <v>45071</v>
      </c>
      <c r="R12" s="53" t="s">
        <v>2026</v>
      </c>
      <c r="S12" s="78"/>
      <c r="T12" s="79"/>
      <c r="U12" s="79"/>
      <c r="V12" s="80"/>
      <c r="W12" s="43"/>
      <c r="X12" s="162" t="s">
        <v>1886</v>
      </c>
      <c r="Y12" s="196" t="s">
        <v>1884</v>
      </c>
      <c r="Z12" s="49" t="s">
        <v>1885</v>
      </c>
      <c r="AA12" s="49" t="s">
        <v>1852</v>
      </c>
      <c r="AB12" s="193">
        <v>58</v>
      </c>
      <c r="AC12" s="91"/>
      <c r="AD12" s="92"/>
      <c r="AE12" s="92"/>
      <c r="AF12" s="93"/>
      <c r="AG12" s="2"/>
      <c r="AH12" s="278"/>
      <c r="AI12" s="280"/>
      <c r="AJ12" s="63"/>
      <c r="AK12" s="11" t="e">
        <f t="shared" si="0"/>
        <v>#DIV/0!</v>
      </c>
      <c r="AL12" s="99" t="e">
        <f t="shared" si="1"/>
        <v>#DIV/0!</v>
      </c>
      <c r="AM12" s="99" t="e">
        <f t="shared" si="2"/>
        <v>#DIV/0!</v>
      </c>
      <c r="AN12" s="99" t="e">
        <f t="shared" si="3"/>
        <v>#DIV/0!</v>
      </c>
      <c r="AO12" s="17">
        <f t="shared" si="4"/>
        <v>0</v>
      </c>
      <c r="AP12" s="17">
        <f t="shared" si="5"/>
        <v>0</v>
      </c>
      <c r="AQ12" s="17">
        <f t="shared" si="6"/>
        <v>0</v>
      </c>
      <c r="AR12" s="17" t="e">
        <f t="shared" si="7"/>
        <v>#DIV/0!</v>
      </c>
      <c r="AS12" s="12">
        <f t="shared" si="8"/>
        <v>0</v>
      </c>
      <c r="AT12" s="12">
        <f t="shared" si="9"/>
        <v>0</v>
      </c>
      <c r="AU12" s="12">
        <f t="shared" si="10"/>
        <v>0</v>
      </c>
      <c r="AV12" s="12">
        <f t="shared" si="11"/>
        <v>0</v>
      </c>
      <c r="AW12" s="13">
        <v>0.2</v>
      </c>
      <c r="AX12" s="13">
        <v>0.8</v>
      </c>
      <c r="AY12" s="12">
        <f t="shared" si="12"/>
        <v>0</v>
      </c>
      <c r="AZ12" s="12">
        <f t="shared" si="13"/>
        <v>0</v>
      </c>
      <c r="BA12" s="12">
        <f t="shared" si="14"/>
        <v>0</v>
      </c>
      <c r="BB12" s="12" t="e">
        <f t="shared" si="15"/>
        <v>#DIV/0!</v>
      </c>
      <c r="BC12" s="12">
        <f t="shared" si="16"/>
        <v>0</v>
      </c>
      <c r="BD12" s="12">
        <f t="shared" si="17"/>
        <v>0</v>
      </c>
      <c r="BE12" s="12">
        <f t="shared" si="18"/>
        <v>0</v>
      </c>
      <c r="BF12" s="12">
        <f t="shared" si="19"/>
        <v>0</v>
      </c>
      <c r="BG12" s="110">
        <f t="shared" si="20"/>
        <v>0</v>
      </c>
      <c r="BH12" s="110">
        <f t="shared" si="21"/>
        <v>0</v>
      </c>
      <c r="BI12" s="110">
        <f t="shared" si="22"/>
        <v>0</v>
      </c>
      <c r="BJ12" s="110" t="e">
        <f t="shared" si="23"/>
        <v>#DIV/0!</v>
      </c>
      <c r="BK12" s="269"/>
      <c r="BL12" s="269"/>
      <c r="BM12" s="269"/>
      <c r="BN12" s="269"/>
      <c r="BO12" s="272"/>
      <c r="BP12" s="272"/>
      <c r="BQ12" s="272"/>
      <c r="BR12" s="272"/>
      <c r="BS12" s="289"/>
    </row>
    <row r="13" spans="1:90" ht="55.2" x14ac:dyDescent="0.3">
      <c r="A13" s="282"/>
      <c r="B13" s="284" t="s">
        <v>1832</v>
      </c>
      <c r="C13" s="328"/>
      <c r="D13" s="330"/>
      <c r="E13" s="49"/>
      <c r="F13" s="151"/>
      <c r="G13" s="316"/>
      <c r="H13" s="233"/>
      <c r="I13" s="204"/>
      <c r="J13" s="204"/>
      <c r="K13" s="204"/>
      <c r="L13" s="275"/>
      <c r="M13" s="43"/>
      <c r="N13" s="46">
        <v>5</v>
      </c>
      <c r="O13" s="49" t="s">
        <v>1894</v>
      </c>
      <c r="P13" s="177">
        <v>45078</v>
      </c>
      <c r="Q13" s="177">
        <v>45261</v>
      </c>
      <c r="R13" s="53" t="s">
        <v>2026</v>
      </c>
      <c r="S13" s="78"/>
      <c r="T13" s="79"/>
      <c r="U13" s="79"/>
      <c r="V13" s="80"/>
      <c r="W13" s="43"/>
      <c r="X13" s="162" t="s">
        <v>1888</v>
      </c>
      <c r="Y13" s="196" t="s">
        <v>730</v>
      </c>
      <c r="Z13" s="49" t="s">
        <v>1889</v>
      </c>
      <c r="AA13" s="49" t="s">
        <v>1852</v>
      </c>
      <c r="AB13" s="193">
        <v>60</v>
      </c>
      <c r="AC13" s="91"/>
      <c r="AD13" s="92"/>
      <c r="AE13" s="92"/>
      <c r="AF13" s="93"/>
      <c r="AG13" s="2"/>
      <c r="AH13" s="278"/>
      <c r="AI13" s="280"/>
      <c r="AJ13" s="63"/>
      <c r="AK13" s="11" t="e">
        <f t="shared" si="0"/>
        <v>#DIV/0!</v>
      </c>
      <c r="AL13" s="99" t="e">
        <f t="shared" si="1"/>
        <v>#DIV/0!</v>
      </c>
      <c r="AM13" s="99" t="e">
        <f t="shared" si="2"/>
        <v>#DIV/0!</v>
      </c>
      <c r="AN13" s="99" t="e">
        <f t="shared" si="3"/>
        <v>#DIV/0!</v>
      </c>
      <c r="AO13" s="17">
        <f t="shared" si="4"/>
        <v>0</v>
      </c>
      <c r="AP13" s="17">
        <f t="shared" si="5"/>
        <v>0</v>
      </c>
      <c r="AQ13" s="17">
        <f t="shared" si="6"/>
        <v>0</v>
      </c>
      <c r="AR13" s="17" t="e">
        <f t="shared" si="7"/>
        <v>#DIV/0!</v>
      </c>
      <c r="AS13" s="12">
        <f t="shared" si="8"/>
        <v>0</v>
      </c>
      <c r="AT13" s="12">
        <f t="shared" si="9"/>
        <v>0</v>
      </c>
      <c r="AU13" s="12">
        <f t="shared" si="10"/>
        <v>0</v>
      </c>
      <c r="AV13" s="12">
        <f t="shared" si="11"/>
        <v>0</v>
      </c>
      <c r="AW13" s="13">
        <v>0.2</v>
      </c>
      <c r="AX13" s="13">
        <v>0.8</v>
      </c>
      <c r="AY13" s="12">
        <f t="shared" si="12"/>
        <v>0</v>
      </c>
      <c r="AZ13" s="12">
        <f t="shared" si="13"/>
        <v>0</v>
      </c>
      <c r="BA13" s="12">
        <f t="shared" si="14"/>
        <v>0</v>
      </c>
      <c r="BB13" s="12" t="e">
        <f t="shared" si="15"/>
        <v>#DIV/0!</v>
      </c>
      <c r="BC13" s="12">
        <f t="shared" si="16"/>
        <v>0</v>
      </c>
      <c r="BD13" s="12">
        <f t="shared" si="17"/>
        <v>0</v>
      </c>
      <c r="BE13" s="12">
        <f t="shared" si="18"/>
        <v>0</v>
      </c>
      <c r="BF13" s="12">
        <f t="shared" si="19"/>
        <v>0</v>
      </c>
      <c r="BG13" s="110">
        <f t="shared" si="20"/>
        <v>0</v>
      </c>
      <c r="BH13" s="110">
        <f t="shared" si="21"/>
        <v>0</v>
      </c>
      <c r="BI13" s="110">
        <f t="shared" si="22"/>
        <v>0</v>
      </c>
      <c r="BJ13" s="110" t="e">
        <f t="shared" si="23"/>
        <v>#DIV/0!</v>
      </c>
      <c r="BK13" s="269"/>
      <c r="BL13" s="269"/>
      <c r="BM13" s="269"/>
      <c r="BN13" s="269"/>
      <c r="BO13" s="272"/>
      <c r="BP13" s="272"/>
      <c r="BQ13" s="272"/>
      <c r="BR13" s="272"/>
      <c r="BS13" s="289"/>
    </row>
    <row r="14" spans="1:90" ht="124.8" thickBot="1" x14ac:dyDescent="0.35">
      <c r="A14" s="282"/>
      <c r="B14" s="284" t="s">
        <v>1830</v>
      </c>
      <c r="C14" s="328"/>
      <c r="D14" s="330"/>
      <c r="E14" s="49"/>
      <c r="F14" s="151"/>
      <c r="G14" s="316"/>
      <c r="H14" s="233"/>
      <c r="I14" s="204"/>
      <c r="J14" s="204"/>
      <c r="K14" s="204"/>
      <c r="L14" s="275"/>
      <c r="M14" s="43"/>
      <c r="N14" s="46">
        <v>6</v>
      </c>
      <c r="O14" s="49" t="s">
        <v>1895</v>
      </c>
      <c r="P14" s="177">
        <v>45262</v>
      </c>
      <c r="Q14" s="177">
        <v>45290</v>
      </c>
      <c r="R14" s="53" t="s">
        <v>2026</v>
      </c>
      <c r="S14" s="78"/>
      <c r="T14" s="79"/>
      <c r="U14" s="79"/>
      <c r="V14" s="80"/>
      <c r="W14" s="43"/>
      <c r="X14" s="162" t="s">
        <v>1890</v>
      </c>
      <c r="Y14" s="196" t="s">
        <v>1891</v>
      </c>
      <c r="Z14" s="49" t="s">
        <v>1659</v>
      </c>
      <c r="AA14" s="49" t="s">
        <v>1852</v>
      </c>
      <c r="AB14" s="193">
        <v>30</v>
      </c>
      <c r="AC14" s="91"/>
      <c r="AD14" s="92"/>
      <c r="AE14" s="92"/>
      <c r="AF14" s="93"/>
      <c r="AG14" s="2"/>
      <c r="AH14" s="278"/>
      <c r="AI14" s="280"/>
      <c r="AJ14" s="63"/>
      <c r="AK14" s="11" t="e">
        <f t="shared" si="0"/>
        <v>#DIV/0!</v>
      </c>
      <c r="AL14" s="99" t="e">
        <f t="shared" si="1"/>
        <v>#DIV/0!</v>
      </c>
      <c r="AM14" s="99" t="e">
        <f t="shared" si="2"/>
        <v>#DIV/0!</v>
      </c>
      <c r="AN14" s="99" t="e">
        <f t="shared" si="3"/>
        <v>#DIV/0!</v>
      </c>
      <c r="AO14" s="17">
        <f t="shared" si="4"/>
        <v>0</v>
      </c>
      <c r="AP14" s="17">
        <f t="shared" si="5"/>
        <v>0</v>
      </c>
      <c r="AQ14" s="17">
        <f t="shared" si="6"/>
        <v>0</v>
      </c>
      <c r="AR14" s="17" t="e">
        <f t="shared" si="7"/>
        <v>#DIV/0!</v>
      </c>
      <c r="AS14" s="12">
        <f t="shared" si="8"/>
        <v>0</v>
      </c>
      <c r="AT14" s="12">
        <f t="shared" si="9"/>
        <v>0</v>
      </c>
      <c r="AU14" s="12">
        <f t="shared" si="10"/>
        <v>0</v>
      </c>
      <c r="AV14" s="12">
        <f t="shared" si="11"/>
        <v>0</v>
      </c>
      <c r="AW14" s="13">
        <v>0.2</v>
      </c>
      <c r="AX14" s="13">
        <v>0.8</v>
      </c>
      <c r="AY14" s="12">
        <f t="shared" si="12"/>
        <v>0</v>
      </c>
      <c r="AZ14" s="12">
        <f t="shared" si="13"/>
        <v>0</v>
      </c>
      <c r="BA14" s="12">
        <f t="shared" si="14"/>
        <v>0</v>
      </c>
      <c r="BB14" s="12" t="e">
        <f t="shared" si="15"/>
        <v>#DIV/0!</v>
      </c>
      <c r="BC14" s="12">
        <f t="shared" si="16"/>
        <v>0</v>
      </c>
      <c r="BD14" s="12">
        <f t="shared" si="17"/>
        <v>0</v>
      </c>
      <c r="BE14" s="12">
        <f t="shared" si="18"/>
        <v>0</v>
      </c>
      <c r="BF14" s="12">
        <f t="shared" si="19"/>
        <v>0</v>
      </c>
      <c r="BG14" s="110">
        <f t="shared" si="20"/>
        <v>0</v>
      </c>
      <c r="BH14" s="110">
        <f t="shared" si="21"/>
        <v>0</v>
      </c>
      <c r="BI14" s="110">
        <f t="shared" si="22"/>
        <v>0</v>
      </c>
      <c r="BJ14" s="110" t="e">
        <f t="shared" si="23"/>
        <v>#DIV/0!</v>
      </c>
      <c r="BK14" s="269"/>
      <c r="BL14" s="269"/>
      <c r="BM14" s="269"/>
      <c r="BN14" s="269"/>
      <c r="BO14" s="272"/>
      <c r="BP14" s="272"/>
      <c r="BQ14" s="272"/>
      <c r="BR14" s="272"/>
      <c r="BS14" s="289"/>
    </row>
    <row r="15" spans="1:90" ht="138" x14ac:dyDescent="0.3">
      <c r="A15" s="281">
        <v>2</v>
      </c>
      <c r="B15" s="283" t="s">
        <v>1896</v>
      </c>
      <c r="C15" s="327">
        <v>0.1</v>
      </c>
      <c r="D15" s="329">
        <v>2021002470046</v>
      </c>
      <c r="E15" s="48" t="s">
        <v>1767</v>
      </c>
      <c r="F15" s="151">
        <v>80000</v>
      </c>
      <c r="G15" s="295" t="s">
        <v>1850</v>
      </c>
      <c r="H15" s="230"/>
      <c r="I15" s="231"/>
      <c r="J15" s="231"/>
      <c r="K15" s="231"/>
      <c r="L15" s="274"/>
      <c r="M15" s="43"/>
      <c r="N15" s="45">
        <v>1</v>
      </c>
      <c r="O15" s="48" t="s">
        <v>1880</v>
      </c>
      <c r="P15" s="174">
        <v>44983</v>
      </c>
      <c r="Q15" s="174">
        <v>45083</v>
      </c>
      <c r="R15" s="52" t="s">
        <v>2026</v>
      </c>
      <c r="S15" s="75"/>
      <c r="T15" s="76"/>
      <c r="U15" s="76"/>
      <c r="V15" s="77"/>
      <c r="W15" s="43"/>
      <c r="X15" s="157" t="s">
        <v>1883</v>
      </c>
      <c r="Y15" s="197" t="s">
        <v>1876</v>
      </c>
      <c r="Z15" s="181" t="s">
        <v>1887</v>
      </c>
      <c r="AA15" s="190" t="s">
        <v>1852</v>
      </c>
      <c r="AB15" s="184">
        <v>116</v>
      </c>
      <c r="AC15" s="88"/>
      <c r="AD15" s="89"/>
      <c r="AE15" s="89"/>
      <c r="AF15" s="90"/>
      <c r="AG15" s="2"/>
      <c r="AH15" s="331" t="s">
        <v>99</v>
      </c>
      <c r="AI15" s="295" t="s">
        <v>47</v>
      </c>
      <c r="AJ15" s="44"/>
      <c r="AK15" s="7">
        <f t="shared" si="0"/>
        <v>0</v>
      </c>
      <c r="AL15" s="98">
        <f t="shared" si="1"/>
        <v>0</v>
      </c>
      <c r="AM15" s="98">
        <f t="shared" si="2"/>
        <v>0</v>
      </c>
      <c r="AN15" s="98">
        <f t="shared" si="3"/>
        <v>0</v>
      </c>
      <c r="AO15" s="16">
        <f t="shared" si="4"/>
        <v>0</v>
      </c>
      <c r="AP15" s="16">
        <f t="shared" si="5"/>
        <v>0</v>
      </c>
      <c r="AQ15" s="16">
        <f t="shared" si="6"/>
        <v>0</v>
      </c>
      <c r="AR15" s="16" t="e">
        <f t="shared" si="7"/>
        <v>#DIV/0!</v>
      </c>
      <c r="AS15" s="8">
        <f t="shared" si="8"/>
        <v>0</v>
      </c>
      <c r="AT15" s="8">
        <f t="shared" si="9"/>
        <v>0</v>
      </c>
      <c r="AU15" s="8">
        <f t="shared" si="10"/>
        <v>0</v>
      </c>
      <c r="AV15" s="8">
        <f t="shared" si="11"/>
        <v>0</v>
      </c>
      <c r="AW15" s="9">
        <v>0.2</v>
      </c>
      <c r="AX15" s="9">
        <v>0.8</v>
      </c>
      <c r="AY15" s="8">
        <f t="shared" si="12"/>
        <v>0</v>
      </c>
      <c r="AZ15" s="8">
        <f t="shared" si="13"/>
        <v>0</v>
      </c>
      <c r="BA15" s="8">
        <f t="shared" si="14"/>
        <v>0</v>
      </c>
      <c r="BB15" s="8" t="e">
        <f t="shared" si="15"/>
        <v>#DIV/0!</v>
      </c>
      <c r="BC15" s="8">
        <f t="shared" si="16"/>
        <v>0</v>
      </c>
      <c r="BD15" s="8">
        <f t="shared" si="17"/>
        <v>0</v>
      </c>
      <c r="BE15" s="8">
        <f t="shared" si="18"/>
        <v>0</v>
      </c>
      <c r="BF15" s="8">
        <f t="shared" si="19"/>
        <v>0</v>
      </c>
      <c r="BG15" s="109">
        <f t="shared" si="20"/>
        <v>0</v>
      </c>
      <c r="BH15" s="109">
        <f t="shared" si="21"/>
        <v>0</v>
      </c>
      <c r="BI15" s="109">
        <f t="shared" si="22"/>
        <v>0</v>
      </c>
      <c r="BJ15" s="109" t="e">
        <f t="shared" si="23"/>
        <v>#DIV/0!</v>
      </c>
      <c r="BK15" s="365" t="e">
        <f>AVERAGEIF(BG15:BG19,"&lt;&gt;#¡DIV/0!")</f>
        <v>#DIV/0!</v>
      </c>
      <c r="BL15" s="365" t="e">
        <f>AVERAGEIF(BH15:BH19,"&lt;&gt;#¡DIV/0!")</f>
        <v>#DIV/0!</v>
      </c>
      <c r="BM15" s="365" t="e">
        <f>AVERAGEIF(BI15:BI19,"&lt;&gt;#¡DIV/0!")</f>
        <v>#DIV/0!</v>
      </c>
      <c r="BN15" s="365" t="e">
        <f>AVERAGEIF(BJ15:BJ19,"&lt;&gt;#¡DIV/0!")</f>
        <v>#DIV/0!</v>
      </c>
      <c r="BO15" s="271" t="e">
        <f t="shared" ref="BO15" si="28">+C15*BK15</f>
        <v>#DIV/0!</v>
      </c>
      <c r="BP15" s="271" t="e">
        <f t="shared" ref="BP15" si="29">+C15*BL15</f>
        <v>#DIV/0!</v>
      </c>
      <c r="BQ15" s="271" t="e">
        <f t="shared" ref="BQ15" si="30">+C15*BM15</f>
        <v>#DIV/0!</v>
      </c>
      <c r="BR15" s="271" t="e">
        <f t="shared" ref="BR15" si="31">+C15*BN15</f>
        <v>#DIV/0!</v>
      </c>
      <c r="BS15" s="361" t="e">
        <f>SUM(BO15:BR19)</f>
        <v>#DIV/0!</v>
      </c>
    </row>
    <row r="16" spans="1:90" ht="124.2" x14ac:dyDescent="0.3">
      <c r="A16" s="282"/>
      <c r="B16" s="284"/>
      <c r="C16" s="328"/>
      <c r="D16" s="330"/>
      <c r="E16" s="49" t="s">
        <v>1767</v>
      </c>
      <c r="F16" s="151">
        <v>90000</v>
      </c>
      <c r="G16" s="316"/>
      <c r="H16" s="233"/>
      <c r="I16" s="204"/>
      <c r="J16" s="204"/>
      <c r="K16" s="204"/>
      <c r="L16" s="275"/>
      <c r="M16" s="43"/>
      <c r="N16" s="46">
        <v>2</v>
      </c>
      <c r="O16" s="49" t="s">
        <v>1895</v>
      </c>
      <c r="P16" s="177">
        <v>45262</v>
      </c>
      <c r="Q16" s="177">
        <v>45290</v>
      </c>
      <c r="R16" s="53" t="s">
        <v>2026</v>
      </c>
      <c r="S16" s="78"/>
      <c r="T16" s="79"/>
      <c r="U16" s="79"/>
      <c r="V16" s="80"/>
      <c r="W16" s="43"/>
      <c r="X16" s="162" t="s">
        <v>1882</v>
      </c>
      <c r="Y16" s="49" t="s">
        <v>1881</v>
      </c>
      <c r="Z16" s="14" t="s">
        <v>1659</v>
      </c>
      <c r="AA16" s="182" t="s">
        <v>1852</v>
      </c>
      <c r="AB16" s="185">
        <v>58</v>
      </c>
      <c r="AC16" s="91"/>
      <c r="AD16" s="92"/>
      <c r="AE16" s="92"/>
      <c r="AF16" s="93"/>
      <c r="AG16" s="62"/>
      <c r="AH16" s="332"/>
      <c r="AI16" s="316"/>
      <c r="AJ16" s="44"/>
      <c r="AK16" s="11">
        <f t="shared" si="0"/>
        <v>0</v>
      </c>
      <c r="AL16" s="99">
        <f t="shared" si="1"/>
        <v>0</v>
      </c>
      <c r="AM16" s="99">
        <f t="shared" si="2"/>
        <v>0</v>
      </c>
      <c r="AN16" s="99">
        <f t="shared" si="3"/>
        <v>0</v>
      </c>
      <c r="AO16" s="17">
        <f t="shared" si="4"/>
        <v>0</v>
      </c>
      <c r="AP16" s="17">
        <f t="shared" si="5"/>
        <v>0</v>
      </c>
      <c r="AQ16" s="17">
        <f t="shared" si="6"/>
        <v>0</v>
      </c>
      <c r="AR16" s="17" t="e">
        <f t="shared" si="7"/>
        <v>#DIV/0!</v>
      </c>
      <c r="AS16" s="12">
        <f t="shared" si="8"/>
        <v>0</v>
      </c>
      <c r="AT16" s="12">
        <f t="shared" si="9"/>
        <v>0</v>
      </c>
      <c r="AU16" s="12">
        <f t="shared" si="10"/>
        <v>0</v>
      </c>
      <c r="AV16" s="12">
        <f t="shared" si="11"/>
        <v>0</v>
      </c>
      <c r="AW16" s="13">
        <v>0.2</v>
      </c>
      <c r="AX16" s="13">
        <v>0.8</v>
      </c>
      <c r="AY16" s="12">
        <f t="shared" si="12"/>
        <v>0</v>
      </c>
      <c r="AZ16" s="12">
        <f t="shared" si="13"/>
        <v>0</v>
      </c>
      <c r="BA16" s="12">
        <f t="shared" si="14"/>
        <v>0</v>
      </c>
      <c r="BB16" s="12" t="e">
        <f t="shared" si="15"/>
        <v>#DIV/0!</v>
      </c>
      <c r="BC16" s="12">
        <f t="shared" si="16"/>
        <v>0</v>
      </c>
      <c r="BD16" s="12">
        <f t="shared" si="17"/>
        <v>0</v>
      </c>
      <c r="BE16" s="12">
        <f t="shared" si="18"/>
        <v>0</v>
      </c>
      <c r="BF16" s="12">
        <f t="shared" si="19"/>
        <v>0</v>
      </c>
      <c r="BG16" s="110">
        <f t="shared" si="20"/>
        <v>0</v>
      </c>
      <c r="BH16" s="110">
        <f t="shared" si="21"/>
        <v>0</v>
      </c>
      <c r="BI16" s="110">
        <f t="shared" si="22"/>
        <v>0</v>
      </c>
      <c r="BJ16" s="110" t="e">
        <f t="shared" si="23"/>
        <v>#DIV/0!</v>
      </c>
      <c r="BK16" s="269"/>
      <c r="BL16" s="269"/>
      <c r="BM16" s="269"/>
      <c r="BN16" s="269"/>
      <c r="BO16" s="272"/>
      <c r="BP16" s="272"/>
      <c r="BQ16" s="272"/>
      <c r="BR16" s="272"/>
      <c r="BS16" s="289"/>
    </row>
    <row r="17" spans="1:71" ht="41.4" x14ac:dyDescent="0.3">
      <c r="A17" s="282"/>
      <c r="B17" s="284"/>
      <c r="C17" s="328"/>
      <c r="D17" s="330"/>
      <c r="E17" s="49"/>
      <c r="F17" s="151"/>
      <c r="G17" s="316"/>
      <c r="H17" s="233"/>
      <c r="I17" s="204"/>
      <c r="J17" s="204"/>
      <c r="K17" s="204"/>
      <c r="L17" s="275"/>
      <c r="M17" s="43"/>
      <c r="N17" s="46">
        <v>3</v>
      </c>
      <c r="O17" s="49"/>
      <c r="P17" s="175"/>
      <c r="Q17" s="175"/>
      <c r="R17" s="53"/>
      <c r="S17" s="78"/>
      <c r="T17" s="79"/>
      <c r="U17" s="79"/>
      <c r="V17" s="80"/>
      <c r="W17" s="43"/>
      <c r="X17" s="162" t="s">
        <v>1886</v>
      </c>
      <c r="Y17" s="14" t="s">
        <v>1884</v>
      </c>
      <c r="Z17" s="14" t="s">
        <v>1885</v>
      </c>
      <c r="AA17" s="182" t="s">
        <v>1852</v>
      </c>
      <c r="AB17" s="185">
        <v>58</v>
      </c>
      <c r="AC17" s="91"/>
      <c r="AD17" s="92"/>
      <c r="AE17" s="92"/>
      <c r="AF17" s="93"/>
      <c r="AG17" s="2"/>
      <c r="AH17" s="332"/>
      <c r="AI17" s="316"/>
      <c r="AJ17" s="44"/>
      <c r="AK17" s="11" t="e">
        <f t="shared" si="0"/>
        <v>#DIV/0!</v>
      </c>
      <c r="AL17" s="99" t="e">
        <f t="shared" si="1"/>
        <v>#DIV/0!</v>
      </c>
      <c r="AM17" s="99" t="e">
        <f t="shared" si="2"/>
        <v>#DIV/0!</v>
      </c>
      <c r="AN17" s="99" t="e">
        <f t="shared" si="3"/>
        <v>#DIV/0!</v>
      </c>
      <c r="AO17" s="17" t="e">
        <f t="shared" si="4"/>
        <v>#DIV/0!</v>
      </c>
      <c r="AP17" s="17" t="e">
        <f t="shared" si="5"/>
        <v>#DIV/0!</v>
      </c>
      <c r="AQ17" s="17" t="e">
        <f t="shared" si="6"/>
        <v>#DIV/0!</v>
      </c>
      <c r="AR17" s="17" t="e">
        <f t="shared" si="7"/>
        <v>#DIV/0!</v>
      </c>
      <c r="AS17" s="12">
        <f t="shared" si="8"/>
        <v>0</v>
      </c>
      <c r="AT17" s="12">
        <f t="shared" si="9"/>
        <v>0</v>
      </c>
      <c r="AU17" s="12">
        <f t="shared" si="10"/>
        <v>0</v>
      </c>
      <c r="AV17" s="12">
        <f t="shared" si="11"/>
        <v>0</v>
      </c>
      <c r="AW17" s="13">
        <v>0.2</v>
      </c>
      <c r="AX17" s="13">
        <v>0.8</v>
      </c>
      <c r="AY17" s="12" t="e">
        <f t="shared" si="12"/>
        <v>#DIV/0!</v>
      </c>
      <c r="AZ17" s="12" t="e">
        <f t="shared" si="13"/>
        <v>#DIV/0!</v>
      </c>
      <c r="BA17" s="12" t="e">
        <f t="shared" si="14"/>
        <v>#DIV/0!</v>
      </c>
      <c r="BB17" s="12" t="e">
        <f t="shared" si="15"/>
        <v>#DIV/0!</v>
      </c>
      <c r="BC17" s="12">
        <f t="shared" si="16"/>
        <v>0</v>
      </c>
      <c r="BD17" s="12">
        <f t="shared" si="17"/>
        <v>0</v>
      </c>
      <c r="BE17" s="12">
        <f t="shared" si="18"/>
        <v>0</v>
      </c>
      <c r="BF17" s="12">
        <f t="shared" si="19"/>
        <v>0</v>
      </c>
      <c r="BG17" s="110" t="e">
        <f t="shared" si="20"/>
        <v>#DIV/0!</v>
      </c>
      <c r="BH17" s="110" t="e">
        <f t="shared" si="21"/>
        <v>#DIV/0!</v>
      </c>
      <c r="BI17" s="110" t="e">
        <f t="shared" si="22"/>
        <v>#DIV/0!</v>
      </c>
      <c r="BJ17" s="110" t="e">
        <f t="shared" si="23"/>
        <v>#DIV/0!</v>
      </c>
      <c r="BK17" s="269"/>
      <c r="BL17" s="269"/>
      <c r="BM17" s="269"/>
      <c r="BN17" s="269"/>
      <c r="BO17" s="272"/>
      <c r="BP17" s="272"/>
      <c r="BQ17" s="272"/>
      <c r="BR17" s="272"/>
      <c r="BS17" s="289"/>
    </row>
    <row r="18" spans="1:71" ht="41.4" x14ac:dyDescent="0.3">
      <c r="A18" s="282"/>
      <c r="B18" s="284"/>
      <c r="C18" s="328"/>
      <c r="D18" s="330"/>
      <c r="E18" s="49"/>
      <c r="F18" s="151"/>
      <c r="G18" s="316"/>
      <c r="H18" s="233"/>
      <c r="I18" s="204"/>
      <c r="J18" s="204"/>
      <c r="K18" s="204"/>
      <c r="L18" s="275"/>
      <c r="M18" s="43"/>
      <c r="N18" s="46">
        <v>4</v>
      </c>
      <c r="O18" s="49"/>
      <c r="P18" s="175"/>
      <c r="Q18" s="175"/>
      <c r="R18" s="53"/>
      <c r="S18" s="78"/>
      <c r="T18" s="79"/>
      <c r="U18" s="79"/>
      <c r="V18" s="80"/>
      <c r="W18" s="43"/>
      <c r="X18" s="162" t="s">
        <v>1888</v>
      </c>
      <c r="Y18" s="14" t="s">
        <v>730</v>
      </c>
      <c r="Z18" s="14" t="s">
        <v>1889</v>
      </c>
      <c r="AA18" s="182" t="s">
        <v>1852</v>
      </c>
      <c r="AB18" s="185">
        <v>60</v>
      </c>
      <c r="AC18" s="91"/>
      <c r="AD18" s="92"/>
      <c r="AE18" s="92"/>
      <c r="AF18" s="93"/>
      <c r="AG18" s="2"/>
      <c r="AH18" s="332"/>
      <c r="AI18" s="316"/>
      <c r="AJ18" s="44"/>
      <c r="AK18" s="11" t="e">
        <f t="shared" si="0"/>
        <v>#DIV/0!</v>
      </c>
      <c r="AL18" s="99" t="e">
        <f t="shared" si="1"/>
        <v>#DIV/0!</v>
      </c>
      <c r="AM18" s="99" t="e">
        <f t="shared" si="2"/>
        <v>#DIV/0!</v>
      </c>
      <c r="AN18" s="99" t="e">
        <f t="shared" si="3"/>
        <v>#DIV/0!</v>
      </c>
      <c r="AO18" s="17" t="e">
        <f t="shared" si="4"/>
        <v>#DIV/0!</v>
      </c>
      <c r="AP18" s="17" t="e">
        <f t="shared" si="5"/>
        <v>#DIV/0!</v>
      </c>
      <c r="AQ18" s="17" t="e">
        <f t="shared" si="6"/>
        <v>#DIV/0!</v>
      </c>
      <c r="AR18" s="17" t="e">
        <f t="shared" si="7"/>
        <v>#DIV/0!</v>
      </c>
      <c r="AS18" s="12">
        <f t="shared" si="8"/>
        <v>0</v>
      </c>
      <c r="AT18" s="12">
        <f t="shared" si="9"/>
        <v>0</v>
      </c>
      <c r="AU18" s="12">
        <f t="shared" si="10"/>
        <v>0</v>
      </c>
      <c r="AV18" s="12">
        <f t="shared" si="11"/>
        <v>0</v>
      </c>
      <c r="AW18" s="13">
        <v>0.2</v>
      </c>
      <c r="AX18" s="13">
        <v>0.8</v>
      </c>
      <c r="AY18" s="12" t="e">
        <f t="shared" si="12"/>
        <v>#DIV/0!</v>
      </c>
      <c r="AZ18" s="12" t="e">
        <f t="shared" si="13"/>
        <v>#DIV/0!</v>
      </c>
      <c r="BA18" s="12" t="e">
        <f t="shared" si="14"/>
        <v>#DIV/0!</v>
      </c>
      <c r="BB18" s="12" t="e">
        <f t="shared" si="15"/>
        <v>#DIV/0!</v>
      </c>
      <c r="BC18" s="12">
        <f t="shared" si="16"/>
        <v>0</v>
      </c>
      <c r="BD18" s="12">
        <f t="shared" si="17"/>
        <v>0</v>
      </c>
      <c r="BE18" s="12">
        <f t="shared" si="18"/>
        <v>0</v>
      </c>
      <c r="BF18" s="12">
        <f t="shared" si="19"/>
        <v>0</v>
      </c>
      <c r="BG18" s="110" t="e">
        <f t="shared" si="20"/>
        <v>#DIV/0!</v>
      </c>
      <c r="BH18" s="110" t="e">
        <f t="shared" si="21"/>
        <v>#DIV/0!</v>
      </c>
      <c r="BI18" s="110" t="e">
        <f t="shared" si="22"/>
        <v>#DIV/0!</v>
      </c>
      <c r="BJ18" s="110" t="e">
        <f t="shared" si="23"/>
        <v>#DIV/0!</v>
      </c>
      <c r="BK18" s="269"/>
      <c r="BL18" s="269"/>
      <c r="BM18" s="269"/>
      <c r="BN18" s="269"/>
      <c r="BO18" s="272"/>
      <c r="BP18" s="272"/>
      <c r="BQ18" s="272"/>
      <c r="BR18" s="272"/>
      <c r="BS18" s="289"/>
    </row>
    <row r="19" spans="1:71" ht="69.599999999999994" thickBot="1" x14ac:dyDescent="0.35">
      <c r="A19" s="290"/>
      <c r="B19" s="284"/>
      <c r="C19" s="328"/>
      <c r="D19" s="330"/>
      <c r="E19" s="50"/>
      <c r="F19" s="152"/>
      <c r="G19" s="316"/>
      <c r="H19" s="233"/>
      <c r="I19" s="204"/>
      <c r="J19" s="204"/>
      <c r="K19" s="204"/>
      <c r="L19" s="275"/>
      <c r="M19" s="43"/>
      <c r="N19" s="170">
        <v>5</v>
      </c>
      <c r="O19" s="50"/>
      <c r="P19" s="180"/>
      <c r="Q19" s="180"/>
      <c r="R19" s="32"/>
      <c r="S19" s="78"/>
      <c r="T19" s="79"/>
      <c r="U19" s="79"/>
      <c r="V19" s="80"/>
      <c r="W19" s="43"/>
      <c r="X19" s="163" t="s">
        <v>1890</v>
      </c>
      <c r="Y19" s="51" t="s">
        <v>1891</v>
      </c>
      <c r="Z19" s="228" t="s">
        <v>1659</v>
      </c>
      <c r="AA19" s="212" t="s">
        <v>1852</v>
      </c>
      <c r="AB19" s="187">
        <v>30</v>
      </c>
      <c r="AC19" s="91"/>
      <c r="AD19" s="92"/>
      <c r="AE19" s="92"/>
      <c r="AF19" s="93"/>
      <c r="AG19" s="2"/>
      <c r="AH19" s="332"/>
      <c r="AI19" s="316"/>
      <c r="AJ19" s="44"/>
      <c r="AK19" s="11" t="e">
        <f t="shared" si="0"/>
        <v>#DIV/0!</v>
      </c>
      <c r="AL19" s="100" t="e">
        <f t="shared" si="1"/>
        <v>#DIV/0!</v>
      </c>
      <c r="AM19" s="100" t="e">
        <f t="shared" si="2"/>
        <v>#DIV/0!</v>
      </c>
      <c r="AN19" s="100" t="e">
        <f t="shared" si="3"/>
        <v>#DIV/0!</v>
      </c>
      <c r="AO19" s="22" t="e">
        <f t="shared" si="4"/>
        <v>#DIV/0!</v>
      </c>
      <c r="AP19" s="22" t="e">
        <f t="shared" si="5"/>
        <v>#DIV/0!</v>
      </c>
      <c r="AQ19" s="22" t="e">
        <f t="shared" si="6"/>
        <v>#DIV/0!</v>
      </c>
      <c r="AR19" s="22" t="e">
        <f t="shared" si="7"/>
        <v>#DIV/0!</v>
      </c>
      <c r="AS19" s="12">
        <f t="shared" si="8"/>
        <v>0</v>
      </c>
      <c r="AT19" s="22">
        <f t="shared" si="9"/>
        <v>0</v>
      </c>
      <c r="AU19" s="22">
        <f t="shared" si="10"/>
        <v>0</v>
      </c>
      <c r="AV19" s="22">
        <f t="shared" si="11"/>
        <v>0</v>
      </c>
      <c r="AW19" s="23">
        <v>0.2</v>
      </c>
      <c r="AX19" s="23">
        <v>0.8</v>
      </c>
      <c r="AY19" s="22" t="e">
        <f t="shared" si="12"/>
        <v>#DIV/0!</v>
      </c>
      <c r="AZ19" s="22" t="e">
        <f t="shared" si="13"/>
        <v>#DIV/0!</v>
      </c>
      <c r="BA19" s="22" t="e">
        <f t="shared" si="14"/>
        <v>#DIV/0!</v>
      </c>
      <c r="BB19" s="22" t="e">
        <f t="shared" si="15"/>
        <v>#DIV/0!</v>
      </c>
      <c r="BC19" s="12">
        <f t="shared" si="16"/>
        <v>0</v>
      </c>
      <c r="BD19" s="22">
        <f t="shared" si="17"/>
        <v>0</v>
      </c>
      <c r="BE19" s="22">
        <f t="shared" si="18"/>
        <v>0</v>
      </c>
      <c r="BF19" s="22">
        <f t="shared" si="19"/>
        <v>0</v>
      </c>
      <c r="BG19" s="112" t="e">
        <f t="shared" si="20"/>
        <v>#DIV/0!</v>
      </c>
      <c r="BH19" s="110" t="e">
        <f t="shared" si="21"/>
        <v>#DIV/0!</v>
      </c>
      <c r="BI19" s="110" t="e">
        <f t="shared" si="22"/>
        <v>#DIV/0!</v>
      </c>
      <c r="BJ19" s="110" t="e">
        <f t="shared" si="23"/>
        <v>#DIV/0!</v>
      </c>
      <c r="BK19" s="269"/>
      <c r="BL19" s="269"/>
      <c r="BM19" s="269"/>
      <c r="BN19" s="269"/>
      <c r="BO19" s="272"/>
      <c r="BP19" s="272"/>
      <c r="BQ19" s="272"/>
      <c r="BR19" s="272"/>
      <c r="BS19" s="289"/>
    </row>
    <row r="20" spans="1:71" ht="82.8" x14ac:dyDescent="0.3">
      <c r="A20" s="281">
        <v>4</v>
      </c>
      <c r="B20" s="283" t="s">
        <v>1833</v>
      </c>
      <c r="C20" s="327">
        <v>0.15</v>
      </c>
      <c r="D20" s="329">
        <v>2022002470022</v>
      </c>
      <c r="E20" s="48" t="s">
        <v>1762</v>
      </c>
      <c r="F20" s="15"/>
      <c r="G20" s="295" t="s">
        <v>1850</v>
      </c>
      <c r="H20" s="230"/>
      <c r="I20" s="231"/>
      <c r="J20" s="231"/>
      <c r="K20" s="231"/>
      <c r="L20" s="274"/>
      <c r="M20" s="43"/>
      <c r="N20" s="45">
        <v>1</v>
      </c>
      <c r="O20" s="48" t="s">
        <v>1899</v>
      </c>
      <c r="P20" s="174">
        <v>44999</v>
      </c>
      <c r="Q20" s="174">
        <v>44986</v>
      </c>
      <c r="R20" s="52" t="s">
        <v>2027</v>
      </c>
      <c r="S20" s="75"/>
      <c r="T20" s="76"/>
      <c r="U20" s="76"/>
      <c r="V20" s="77"/>
      <c r="W20" s="43"/>
      <c r="X20" s="234" t="s">
        <v>2008</v>
      </c>
      <c r="Y20" s="229" t="s">
        <v>1966</v>
      </c>
      <c r="Z20" s="235" t="s">
        <v>304</v>
      </c>
      <c r="AA20" s="225" t="s">
        <v>1852</v>
      </c>
      <c r="AB20" s="186">
        <v>1</v>
      </c>
      <c r="AC20" s="88"/>
      <c r="AD20" s="89"/>
      <c r="AE20" s="89"/>
      <c r="AF20" s="90"/>
      <c r="AG20" s="62"/>
      <c r="AH20" s="277" t="s">
        <v>97</v>
      </c>
      <c r="AI20" s="279" t="s">
        <v>47</v>
      </c>
      <c r="AJ20" s="63"/>
      <c r="AK20" s="42" t="e">
        <f t="shared" si="0"/>
        <v>#DIV/0!</v>
      </c>
      <c r="AL20" s="100" t="e">
        <f t="shared" si="1"/>
        <v>#DIV/0!</v>
      </c>
      <c r="AM20" s="100" t="e">
        <f t="shared" si="2"/>
        <v>#DIV/0!</v>
      </c>
      <c r="AN20" s="100" t="e">
        <f t="shared" si="3"/>
        <v>#DIV/0!</v>
      </c>
      <c r="AO20" s="27">
        <f t="shared" si="4"/>
        <v>0</v>
      </c>
      <c r="AP20" s="27">
        <f t="shared" si="5"/>
        <v>0</v>
      </c>
      <c r="AQ20" s="27">
        <f t="shared" si="6"/>
        <v>0</v>
      </c>
      <c r="AR20" s="27" t="e">
        <f t="shared" si="7"/>
        <v>#DIV/0!</v>
      </c>
      <c r="AS20" s="22">
        <f t="shared" si="8"/>
        <v>0</v>
      </c>
      <c r="AT20" s="22">
        <f t="shared" si="9"/>
        <v>0</v>
      </c>
      <c r="AU20" s="22">
        <f t="shared" si="10"/>
        <v>0</v>
      </c>
      <c r="AV20" s="22">
        <f t="shared" si="11"/>
        <v>0</v>
      </c>
      <c r="AW20" s="23">
        <v>0.2</v>
      </c>
      <c r="AX20" s="23">
        <v>0.8</v>
      </c>
      <c r="AY20" s="22">
        <f t="shared" si="12"/>
        <v>0</v>
      </c>
      <c r="AZ20" s="22">
        <f t="shared" si="13"/>
        <v>0</v>
      </c>
      <c r="BA20" s="22">
        <f t="shared" si="14"/>
        <v>0</v>
      </c>
      <c r="BB20" s="22" t="e">
        <f t="shared" si="15"/>
        <v>#DIV/0!</v>
      </c>
      <c r="BC20" s="22">
        <f t="shared" si="16"/>
        <v>0</v>
      </c>
      <c r="BD20" s="22">
        <f t="shared" si="17"/>
        <v>0</v>
      </c>
      <c r="BE20" s="22">
        <f t="shared" si="18"/>
        <v>0</v>
      </c>
      <c r="BF20" s="22">
        <f t="shared" si="19"/>
        <v>0</v>
      </c>
      <c r="BG20" s="112">
        <f t="shared" si="20"/>
        <v>0</v>
      </c>
      <c r="BH20" s="109">
        <f t="shared" si="21"/>
        <v>0</v>
      </c>
      <c r="BI20" s="109">
        <f t="shared" si="22"/>
        <v>0</v>
      </c>
      <c r="BJ20" s="109" t="e">
        <f t="shared" si="23"/>
        <v>#DIV/0!</v>
      </c>
      <c r="BK20" s="269" t="e">
        <f>AVERAGEIF(BG20:BG44,"&lt;&gt;#¡DIV/0!")</f>
        <v>#DIV/0!</v>
      </c>
      <c r="BL20" s="269" t="e">
        <f>AVERAGEIF(BH20:BH44,"&lt;&gt;#¡DIV/0!")</f>
        <v>#DIV/0!</v>
      </c>
      <c r="BM20" s="269" t="e">
        <f>AVERAGEIF(BI20:BI44,"&lt;&gt;#¡DIV/0!")</f>
        <v>#DIV/0!</v>
      </c>
      <c r="BN20" s="269" t="e">
        <f>AVERAGEIF(BJ20:BJ44,"&lt;&gt;#¡DIV/0!")</f>
        <v>#DIV/0!</v>
      </c>
      <c r="BO20" s="271" t="e">
        <f t="shared" ref="BO20" si="32">+C20*BK20</f>
        <v>#DIV/0!</v>
      </c>
      <c r="BP20" s="271" t="e">
        <f t="shared" ref="BP20" si="33">+C20*BL20</f>
        <v>#DIV/0!</v>
      </c>
      <c r="BQ20" s="271" t="e">
        <f t="shared" ref="BQ20" si="34">+C20*BM20</f>
        <v>#DIV/0!</v>
      </c>
      <c r="BR20" s="271" t="e">
        <f t="shared" ref="BR20" si="35">+C20*BN20</f>
        <v>#DIV/0!</v>
      </c>
      <c r="BS20" s="289" t="e">
        <f>SUM(BO20:BR44)</f>
        <v>#DIV/0!</v>
      </c>
    </row>
    <row r="21" spans="1:71" ht="82.8" x14ac:dyDescent="0.3">
      <c r="A21" s="333"/>
      <c r="B21" s="284"/>
      <c r="C21" s="328"/>
      <c r="D21" s="330"/>
      <c r="E21" s="55" t="s">
        <v>1762</v>
      </c>
      <c r="F21" s="29"/>
      <c r="G21" s="316"/>
      <c r="H21" s="236"/>
      <c r="I21" s="237"/>
      <c r="J21" s="237"/>
      <c r="K21" s="237"/>
      <c r="L21" s="275"/>
      <c r="M21" s="43"/>
      <c r="N21" s="46">
        <v>2</v>
      </c>
      <c r="O21" s="49" t="s">
        <v>1900</v>
      </c>
      <c r="P21" s="179">
        <v>45018</v>
      </c>
      <c r="Q21" s="179">
        <v>45018</v>
      </c>
      <c r="R21" s="25" t="s">
        <v>2027</v>
      </c>
      <c r="S21" s="198"/>
      <c r="T21" s="199"/>
      <c r="U21" s="199"/>
      <c r="V21" s="200"/>
      <c r="W21" s="43"/>
      <c r="X21" s="234" t="s">
        <v>1969</v>
      </c>
      <c r="Y21" s="229" t="s">
        <v>1967</v>
      </c>
      <c r="Z21" s="238" t="s">
        <v>1968</v>
      </c>
      <c r="AA21" s="225" t="s">
        <v>1852</v>
      </c>
      <c r="AB21" s="186">
        <v>1</v>
      </c>
      <c r="AC21" s="201"/>
      <c r="AD21" s="202"/>
      <c r="AE21" s="202"/>
      <c r="AF21" s="203"/>
      <c r="AG21" s="62"/>
      <c r="AH21" s="317"/>
      <c r="AI21" s="319"/>
      <c r="AJ21" s="63"/>
      <c r="AK21" s="42"/>
      <c r="AL21" s="100"/>
      <c r="AM21" s="100"/>
      <c r="AN21" s="100"/>
      <c r="AO21" s="27"/>
      <c r="AP21" s="27"/>
      <c r="AQ21" s="27"/>
      <c r="AR21" s="27"/>
      <c r="AS21" s="22">
        <f t="shared" si="8"/>
        <v>0</v>
      </c>
      <c r="AT21" s="22">
        <f t="shared" si="9"/>
        <v>0</v>
      </c>
      <c r="AU21" s="22">
        <f t="shared" si="10"/>
        <v>0</v>
      </c>
      <c r="AV21" s="22">
        <f t="shared" si="11"/>
        <v>0</v>
      </c>
      <c r="AW21" s="23"/>
      <c r="AX21" s="23"/>
      <c r="AY21" s="22"/>
      <c r="AZ21" s="22"/>
      <c r="BA21" s="22"/>
      <c r="BB21" s="22"/>
      <c r="BC21" s="22"/>
      <c r="BD21" s="22"/>
      <c r="BE21" s="22"/>
      <c r="BF21" s="22"/>
      <c r="BG21" s="112"/>
      <c r="BH21" s="112"/>
      <c r="BI21" s="112"/>
      <c r="BJ21" s="112"/>
      <c r="BK21" s="269"/>
      <c r="BL21" s="269"/>
      <c r="BM21" s="269"/>
      <c r="BN21" s="269"/>
      <c r="BO21" s="272"/>
      <c r="BP21" s="272"/>
      <c r="BQ21" s="272"/>
      <c r="BR21" s="272"/>
      <c r="BS21" s="289"/>
    </row>
    <row r="22" spans="1:71" ht="110.4" x14ac:dyDescent="0.3">
      <c r="A22" s="333"/>
      <c r="B22" s="284"/>
      <c r="C22" s="328"/>
      <c r="D22" s="330"/>
      <c r="E22" s="55" t="s">
        <v>1762</v>
      </c>
      <c r="F22" s="29"/>
      <c r="G22" s="316"/>
      <c r="H22" s="236"/>
      <c r="I22" s="237"/>
      <c r="J22" s="237"/>
      <c r="K22" s="237"/>
      <c r="L22" s="275"/>
      <c r="M22" s="43"/>
      <c r="N22" s="46">
        <v>3</v>
      </c>
      <c r="O22" s="49" t="s">
        <v>1901</v>
      </c>
      <c r="P22" s="179">
        <v>45018</v>
      </c>
      <c r="Q22" s="179">
        <v>45018</v>
      </c>
      <c r="R22" s="25" t="s">
        <v>2027</v>
      </c>
      <c r="S22" s="198"/>
      <c r="T22" s="199"/>
      <c r="U22" s="199"/>
      <c r="V22" s="200"/>
      <c r="W22" s="43"/>
      <c r="X22" s="234" t="s">
        <v>1970</v>
      </c>
      <c r="Y22" s="229" t="s">
        <v>1976</v>
      </c>
      <c r="Z22" s="238" t="s">
        <v>1971</v>
      </c>
      <c r="AA22" s="225" t="s">
        <v>1852</v>
      </c>
      <c r="AB22" s="186">
        <v>3</v>
      </c>
      <c r="AC22" s="201"/>
      <c r="AD22" s="202"/>
      <c r="AE22" s="202"/>
      <c r="AF22" s="203"/>
      <c r="AG22" s="62"/>
      <c r="AH22" s="317"/>
      <c r="AI22" s="319"/>
      <c r="AJ22" s="63"/>
      <c r="AK22" s="42"/>
      <c r="AL22" s="100"/>
      <c r="AM22" s="100"/>
      <c r="AN22" s="100"/>
      <c r="AO22" s="27"/>
      <c r="AP22" s="27"/>
      <c r="AQ22" s="27"/>
      <c r="AR22" s="27"/>
      <c r="AS22" s="22">
        <f t="shared" si="8"/>
        <v>0</v>
      </c>
      <c r="AT22" s="22">
        <f t="shared" si="9"/>
        <v>0</v>
      </c>
      <c r="AU22" s="22">
        <f t="shared" si="10"/>
        <v>0</v>
      </c>
      <c r="AV22" s="22">
        <f t="shared" si="11"/>
        <v>0</v>
      </c>
      <c r="AW22" s="23"/>
      <c r="AX22" s="23"/>
      <c r="AY22" s="22"/>
      <c r="AZ22" s="22"/>
      <c r="BA22" s="22"/>
      <c r="BB22" s="22"/>
      <c r="BC22" s="22"/>
      <c r="BD22" s="22"/>
      <c r="BE22" s="22"/>
      <c r="BF22" s="22"/>
      <c r="BG22" s="112"/>
      <c r="BH22" s="112"/>
      <c r="BI22" s="112"/>
      <c r="BJ22" s="112"/>
      <c r="BK22" s="269"/>
      <c r="BL22" s="269"/>
      <c r="BM22" s="269"/>
      <c r="BN22" s="269"/>
      <c r="BO22" s="272"/>
      <c r="BP22" s="272"/>
      <c r="BQ22" s="272"/>
      <c r="BR22" s="272"/>
      <c r="BS22" s="289"/>
    </row>
    <row r="23" spans="1:71" ht="124.2" x14ac:dyDescent="0.3">
      <c r="A23" s="333"/>
      <c r="B23" s="284"/>
      <c r="C23" s="328"/>
      <c r="D23" s="330"/>
      <c r="E23" s="55" t="s">
        <v>1762</v>
      </c>
      <c r="F23" s="29"/>
      <c r="G23" s="316"/>
      <c r="H23" s="236"/>
      <c r="I23" s="237"/>
      <c r="J23" s="237"/>
      <c r="K23" s="237"/>
      <c r="L23" s="275"/>
      <c r="M23" s="43"/>
      <c r="N23" s="46">
        <v>4</v>
      </c>
      <c r="O23" s="49" t="s">
        <v>1902</v>
      </c>
      <c r="P23" s="179">
        <v>45018</v>
      </c>
      <c r="Q23" s="179">
        <v>45018</v>
      </c>
      <c r="R23" s="25" t="s">
        <v>2027</v>
      </c>
      <c r="S23" s="198"/>
      <c r="T23" s="199"/>
      <c r="U23" s="199"/>
      <c r="V23" s="200"/>
      <c r="W23" s="43"/>
      <c r="X23" s="234" t="s">
        <v>1965</v>
      </c>
      <c r="Y23" s="229" t="s">
        <v>1897</v>
      </c>
      <c r="Z23" s="238" t="s">
        <v>1972</v>
      </c>
      <c r="AA23" s="225" t="s">
        <v>1852</v>
      </c>
      <c r="AB23" s="186">
        <v>1</v>
      </c>
      <c r="AC23" s="201"/>
      <c r="AD23" s="202"/>
      <c r="AE23" s="202"/>
      <c r="AF23" s="203"/>
      <c r="AG23" s="62"/>
      <c r="AH23" s="317"/>
      <c r="AI23" s="319"/>
      <c r="AJ23" s="63"/>
      <c r="AK23" s="42"/>
      <c r="AL23" s="100"/>
      <c r="AM23" s="100"/>
      <c r="AN23" s="100"/>
      <c r="AO23" s="27"/>
      <c r="AP23" s="27"/>
      <c r="AQ23" s="27"/>
      <c r="AR23" s="27"/>
      <c r="AS23" s="22">
        <f t="shared" si="8"/>
        <v>0</v>
      </c>
      <c r="AT23" s="22">
        <f t="shared" si="9"/>
        <v>0</v>
      </c>
      <c r="AU23" s="22">
        <f t="shared" si="10"/>
        <v>0</v>
      </c>
      <c r="AV23" s="22">
        <f t="shared" si="11"/>
        <v>0</v>
      </c>
      <c r="AW23" s="23"/>
      <c r="AX23" s="23"/>
      <c r="AY23" s="22"/>
      <c r="AZ23" s="22"/>
      <c r="BA23" s="22"/>
      <c r="BB23" s="22"/>
      <c r="BC23" s="22"/>
      <c r="BD23" s="22"/>
      <c r="BE23" s="22"/>
      <c r="BF23" s="22"/>
      <c r="BG23" s="112"/>
      <c r="BH23" s="112"/>
      <c r="BI23" s="112"/>
      <c r="BJ23" s="112"/>
      <c r="BK23" s="269"/>
      <c r="BL23" s="269"/>
      <c r="BM23" s="269"/>
      <c r="BN23" s="269"/>
      <c r="BO23" s="272"/>
      <c r="BP23" s="272"/>
      <c r="BQ23" s="272"/>
      <c r="BR23" s="272"/>
      <c r="BS23" s="289"/>
    </row>
    <row r="24" spans="1:71" ht="96.6" x14ac:dyDescent="0.3">
      <c r="A24" s="333"/>
      <c r="B24" s="284"/>
      <c r="C24" s="328"/>
      <c r="D24" s="330"/>
      <c r="E24" s="55" t="s">
        <v>1756</v>
      </c>
      <c r="F24" s="29"/>
      <c r="G24" s="316"/>
      <c r="H24" s="236"/>
      <c r="I24" s="237"/>
      <c r="J24" s="237"/>
      <c r="K24" s="237"/>
      <c r="L24" s="275"/>
      <c r="M24" s="43"/>
      <c r="N24" s="46">
        <v>5</v>
      </c>
      <c r="O24" s="49" t="s">
        <v>1903</v>
      </c>
      <c r="P24" s="179">
        <v>44994</v>
      </c>
      <c r="Q24" s="179">
        <v>45124</v>
      </c>
      <c r="R24" s="25" t="s">
        <v>2028</v>
      </c>
      <c r="S24" s="198"/>
      <c r="T24" s="199"/>
      <c r="U24" s="199"/>
      <c r="V24" s="200"/>
      <c r="W24" s="43"/>
      <c r="X24" s="234" t="s">
        <v>1973</v>
      </c>
      <c r="Y24" s="229" t="s">
        <v>1898</v>
      </c>
      <c r="Z24" s="238" t="s">
        <v>132</v>
      </c>
      <c r="AA24" s="225" t="s">
        <v>1852</v>
      </c>
      <c r="AB24" s="186">
        <v>1</v>
      </c>
      <c r="AC24" s="201"/>
      <c r="AD24" s="202"/>
      <c r="AE24" s="202"/>
      <c r="AF24" s="203"/>
      <c r="AG24" s="62"/>
      <c r="AH24" s="317"/>
      <c r="AI24" s="319"/>
      <c r="AJ24" s="63"/>
      <c r="AK24" s="42"/>
      <c r="AL24" s="100"/>
      <c r="AM24" s="100"/>
      <c r="AN24" s="100"/>
      <c r="AO24" s="27"/>
      <c r="AP24" s="27"/>
      <c r="AQ24" s="27"/>
      <c r="AR24" s="27"/>
      <c r="AS24" s="22">
        <f t="shared" si="8"/>
        <v>0</v>
      </c>
      <c r="AT24" s="22">
        <f t="shared" si="9"/>
        <v>0</v>
      </c>
      <c r="AU24" s="22">
        <f t="shared" si="10"/>
        <v>0</v>
      </c>
      <c r="AV24" s="22">
        <f t="shared" si="11"/>
        <v>0</v>
      </c>
      <c r="AW24" s="23"/>
      <c r="AX24" s="23"/>
      <c r="AY24" s="22"/>
      <c r="AZ24" s="22"/>
      <c r="BA24" s="22"/>
      <c r="BB24" s="22"/>
      <c r="BC24" s="22"/>
      <c r="BD24" s="22"/>
      <c r="BE24" s="22"/>
      <c r="BF24" s="22"/>
      <c r="BG24" s="112"/>
      <c r="BH24" s="112"/>
      <c r="BI24" s="112"/>
      <c r="BJ24" s="112"/>
      <c r="BK24" s="269"/>
      <c r="BL24" s="269"/>
      <c r="BM24" s="269"/>
      <c r="BN24" s="269"/>
      <c r="BO24" s="272"/>
      <c r="BP24" s="272"/>
      <c r="BQ24" s="272"/>
      <c r="BR24" s="272"/>
      <c r="BS24" s="289"/>
    </row>
    <row r="25" spans="1:71" ht="96.6" x14ac:dyDescent="0.3">
      <c r="A25" s="333"/>
      <c r="B25" s="284"/>
      <c r="C25" s="328"/>
      <c r="D25" s="330"/>
      <c r="E25" s="55" t="s">
        <v>1756</v>
      </c>
      <c r="F25" s="29"/>
      <c r="G25" s="316"/>
      <c r="H25" s="236"/>
      <c r="I25" s="237"/>
      <c r="J25" s="237"/>
      <c r="K25" s="237"/>
      <c r="L25" s="275"/>
      <c r="M25" s="43"/>
      <c r="N25" s="46">
        <v>6</v>
      </c>
      <c r="O25" s="49" t="s">
        <v>1904</v>
      </c>
      <c r="P25" s="179">
        <v>45002</v>
      </c>
      <c r="Q25" s="179">
        <v>45124</v>
      </c>
      <c r="R25" s="25" t="s">
        <v>2028</v>
      </c>
      <c r="S25" s="198"/>
      <c r="T25" s="199"/>
      <c r="U25" s="199"/>
      <c r="V25" s="200"/>
      <c r="W25" s="43"/>
      <c r="X25" s="234" t="s">
        <v>1974</v>
      </c>
      <c r="Y25" s="229" t="s">
        <v>199</v>
      </c>
      <c r="Z25" s="238" t="s">
        <v>132</v>
      </c>
      <c r="AA25" s="225" t="s">
        <v>1852</v>
      </c>
      <c r="AB25" s="186">
        <v>1</v>
      </c>
      <c r="AC25" s="201"/>
      <c r="AD25" s="202"/>
      <c r="AE25" s="202"/>
      <c r="AF25" s="203"/>
      <c r="AG25" s="62"/>
      <c r="AH25" s="317"/>
      <c r="AI25" s="319"/>
      <c r="AJ25" s="63"/>
      <c r="AK25" s="42"/>
      <c r="AL25" s="100"/>
      <c r="AM25" s="100"/>
      <c r="AN25" s="100"/>
      <c r="AO25" s="27"/>
      <c r="AP25" s="27"/>
      <c r="AQ25" s="27"/>
      <c r="AR25" s="27"/>
      <c r="AS25" s="22">
        <f t="shared" si="8"/>
        <v>0</v>
      </c>
      <c r="AT25" s="22">
        <f t="shared" si="9"/>
        <v>0</v>
      </c>
      <c r="AU25" s="22">
        <f t="shared" si="10"/>
        <v>0</v>
      </c>
      <c r="AV25" s="22">
        <f t="shared" si="11"/>
        <v>0</v>
      </c>
      <c r="AW25" s="23"/>
      <c r="AX25" s="23"/>
      <c r="AY25" s="22"/>
      <c r="AZ25" s="22"/>
      <c r="BA25" s="22"/>
      <c r="BB25" s="22"/>
      <c r="BC25" s="22"/>
      <c r="BD25" s="22"/>
      <c r="BE25" s="22"/>
      <c r="BF25" s="22"/>
      <c r="BG25" s="112"/>
      <c r="BH25" s="112"/>
      <c r="BI25" s="112"/>
      <c r="BJ25" s="112"/>
      <c r="BK25" s="269"/>
      <c r="BL25" s="269"/>
      <c r="BM25" s="269"/>
      <c r="BN25" s="269"/>
      <c r="BO25" s="272"/>
      <c r="BP25" s="272"/>
      <c r="BQ25" s="272"/>
      <c r="BR25" s="272"/>
      <c r="BS25" s="289"/>
    </row>
    <row r="26" spans="1:71" ht="82.8" x14ac:dyDescent="0.3">
      <c r="A26" s="333"/>
      <c r="B26" s="284"/>
      <c r="C26" s="328"/>
      <c r="D26" s="330"/>
      <c r="E26" s="55" t="s">
        <v>1761</v>
      </c>
      <c r="F26" s="29"/>
      <c r="G26" s="316"/>
      <c r="H26" s="236"/>
      <c r="I26" s="237"/>
      <c r="J26" s="237"/>
      <c r="K26" s="237"/>
      <c r="L26" s="275"/>
      <c r="M26" s="43"/>
      <c r="N26" s="46">
        <v>7</v>
      </c>
      <c r="O26" s="49" t="s">
        <v>1905</v>
      </c>
      <c r="P26" s="179">
        <v>45002</v>
      </c>
      <c r="Q26" s="179">
        <v>45002</v>
      </c>
      <c r="R26" s="25" t="s">
        <v>2029</v>
      </c>
      <c r="S26" s="198"/>
      <c r="T26" s="199"/>
      <c r="U26" s="199"/>
      <c r="V26" s="200"/>
      <c r="W26" s="43"/>
      <c r="X26" s="234" t="s">
        <v>1977</v>
      </c>
      <c r="Y26" s="229" t="s">
        <v>1975</v>
      </c>
      <c r="Z26" s="238" t="s">
        <v>318</v>
      </c>
      <c r="AA26" s="225" t="s">
        <v>1852</v>
      </c>
      <c r="AB26" s="186">
        <v>5</v>
      </c>
      <c r="AC26" s="201"/>
      <c r="AD26" s="202"/>
      <c r="AE26" s="202"/>
      <c r="AF26" s="203"/>
      <c r="AG26" s="62"/>
      <c r="AH26" s="317"/>
      <c r="AI26" s="319"/>
      <c r="AJ26" s="63"/>
      <c r="AK26" s="42"/>
      <c r="AL26" s="100"/>
      <c r="AM26" s="100"/>
      <c r="AN26" s="100"/>
      <c r="AO26" s="27"/>
      <c r="AP26" s="27"/>
      <c r="AQ26" s="27"/>
      <c r="AR26" s="27"/>
      <c r="AS26" s="22">
        <f t="shared" si="8"/>
        <v>0</v>
      </c>
      <c r="AT26" s="22">
        <f t="shared" si="9"/>
        <v>0</v>
      </c>
      <c r="AU26" s="22">
        <f t="shared" si="10"/>
        <v>0</v>
      </c>
      <c r="AV26" s="22">
        <f t="shared" si="11"/>
        <v>0</v>
      </c>
      <c r="AW26" s="23"/>
      <c r="AX26" s="23"/>
      <c r="AY26" s="22"/>
      <c r="AZ26" s="22"/>
      <c r="BA26" s="22"/>
      <c r="BB26" s="22"/>
      <c r="BC26" s="22"/>
      <c r="BD26" s="22"/>
      <c r="BE26" s="22"/>
      <c r="BF26" s="22"/>
      <c r="BG26" s="112"/>
      <c r="BH26" s="112"/>
      <c r="BI26" s="112"/>
      <c r="BJ26" s="112"/>
      <c r="BK26" s="269"/>
      <c r="BL26" s="269"/>
      <c r="BM26" s="269"/>
      <c r="BN26" s="269"/>
      <c r="BO26" s="272"/>
      <c r="BP26" s="272"/>
      <c r="BQ26" s="272"/>
      <c r="BR26" s="272"/>
      <c r="BS26" s="289"/>
    </row>
    <row r="27" spans="1:71" ht="110.4" x14ac:dyDescent="0.3">
      <c r="A27" s="333"/>
      <c r="B27" s="284"/>
      <c r="C27" s="328"/>
      <c r="D27" s="330"/>
      <c r="E27" s="55" t="s">
        <v>1761</v>
      </c>
      <c r="F27" s="29"/>
      <c r="G27" s="316"/>
      <c r="H27" s="236"/>
      <c r="I27" s="237"/>
      <c r="J27" s="237"/>
      <c r="K27" s="237"/>
      <c r="L27" s="275"/>
      <c r="M27" s="43"/>
      <c r="N27" s="46">
        <v>8</v>
      </c>
      <c r="O27" s="49" t="s">
        <v>1906</v>
      </c>
      <c r="P27" s="179">
        <v>45165</v>
      </c>
      <c r="Q27" s="179">
        <v>45165</v>
      </c>
      <c r="R27" s="25" t="s">
        <v>2029</v>
      </c>
      <c r="S27" s="198"/>
      <c r="T27" s="199"/>
      <c r="U27" s="199"/>
      <c r="V27" s="200"/>
      <c r="W27" s="43"/>
      <c r="X27" s="234" t="s">
        <v>1979</v>
      </c>
      <c r="Y27" s="229" t="s">
        <v>1978</v>
      </c>
      <c r="Z27" s="238" t="s">
        <v>1063</v>
      </c>
      <c r="AA27" s="225" t="s">
        <v>1852</v>
      </c>
      <c r="AB27" s="186">
        <v>3</v>
      </c>
      <c r="AC27" s="201"/>
      <c r="AD27" s="202"/>
      <c r="AE27" s="202"/>
      <c r="AF27" s="203"/>
      <c r="AG27" s="62"/>
      <c r="AH27" s="317"/>
      <c r="AI27" s="319"/>
      <c r="AJ27" s="63"/>
      <c r="AK27" s="42"/>
      <c r="AL27" s="100"/>
      <c r="AM27" s="100"/>
      <c r="AN27" s="100"/>
      <c r="AO27" s="27"/>
      <c r="AP27" s="27"/>
      <c r="AQ27" s="27"/>
      <c r="AR27" s="27"/>
      <c r="AS27" s="22">
        <f t="shared" si="8"/>
        <v>0</v>
      </c>
      <c r="AT27" s="22">
        <f t="shared" si="9"/>
        <v>0</v>
      </c>
      <c r="AU27" s="22">
        <f t="shared" si="10"/>
        <v>0</v>
      </c>
      <c r="AV27" s="22">
        <f t="shared" si="11"/>
        <v>0</v>
      </c>
      <c r="AW27" s="23"/>
      <c r="AX27" s="23"/>
      <c r="AY27" s="22"/>
      <c r="AZ27" s="22"/>
      <c r="BA27" s="22"/>
      <c r="BB27" s="22"/>
      <c r="BC27" s="22"/>
      <c r="BD27" s="22"/>
      <c r="BE27" s="22"/>
      <c r="BF27" s="22"/>
      <c r="BG27" s="112"/>
      <c r="BH27" s="112"/>
      <c r="BI27" s="112"/>
      <c r="BJ27" s="112"/>
      <c r="BK27" s="269"/>
      <c r="BL27" s="269"/>
      <c r="BM27" s="269"/>
      <c r="BN27" s="269"/>
      <c r="BO27" s="272"/>
      <c r="BP27" s="272"/>
      <c r="BQ27" s="272"/>
      <c r="BR27" s="272"/>
      <c r="BS27" s="289"/>
    </row>
    <row r="28" spans="1:71" ht="96.6" x14ac:dyDescent="0.3">
      <c r="A28" s="333"/>
      <c r="B28" s="284"/>
      <c r="C28" s="328"/>
      <c r="D28" s="330"/>
      <c r="E28" s="55" t="s">
        <v>1761</v>
      </c>
      <c r="F28" s="29"/>
      <c r="G28" s="316"/>
      <c r="H28" s="236"/>
      <c r="I28" s="237"/>
      <c r="J28" s="237"/>
      <c r="K28" s="237"/>
      <c r="L28" s="275"/>
      <c r="M28" s="43"/>
      <c r="N28" s="46">
        <v>9</v>
      </c>
      <c r="O28" s="49" t="s">
        <v>1907</v>
      </c>
      <c r="P28" s="179">
        <v>45063</v>
      </c>
      <c r="Q28" s="179">
        <v>45105</v>
      </c>
      <c r="R28" s="25" t="s">
        <v>2029</v>
      </c>
      <c r="S28" s="198"/>
      <c r="T28" s="199"/>
      <c r="U28" s="199"/>
      <c r="V28" s="200"/>
      <c r="W28" s="43"/>
      <c r="X28" s="234" t="s">
        <v>1982</v>
      </c>
      <c r="Y28" s="229" t="s">
        <v>1980</v>
      </c>
      <c r="Z28" s="238" t="s">
        <v>1983</v>
      </c>
      <c r="AA28" s="225" t="s">
        <v>1852</v>
      </c>
      <c r="AB28" s="186">
        <v>1</v>
      </c>
      <c r="AC28" s="201"/>
      <c r="AD28" s="202"/>
      <c r="AE28" s="202"/>
      <c r="AF28" s="203"/>
      <c r="AG28" s="62"/>
      <c r="AH28" s="317"/>
      <c r="AI28" s="319"/>
      <c r="AJ28" s="63"/>
      <c r="AK28" s="42"/>
      <c r="AL28" s="100"/>
      <c r="AM28" s="100"/>
      <c r="AN28" s="100"/>
      <c r="AO28" s="27"/>
      <c r="AP28" s="27"/>
      <c r="AQ28" s="27"/>
      <c r="AR28" s="27"/>
      <c r="AS28" s="22">
        <f t="shared" si="8"/>
        <v>0</v>
      </c>
      <c r="AT28" s="22">
        <f t="shared" si="9"/>
        <v>0</v>
      </c>
      <c r="AU28" s="22">
        <f t="shared" si="10"/>
        <v>0</v>
      </c>
      <c r="AV28" s="22">
        <f t="shared" si="11"/>
        <v>0</v>
      </c>
      <c r="AW28" s="23"/>
      <c r="AX28" s="23"/>
      <c r="AY28" s="22"/>
      <c r="AZ28" s="22"/>
      <c r="BA28" s="22"/>
      <c r="BB28" s="22"/>
      <c r="BC28" s="22"/>
      <c r="BD28" s="22"/>
      <c r="BE28" s="22"/>
      <c r="BF28" s="22"/>
      <c r="BG28" s="112"/>
      <c r="BH28" s="112"/>
      <c r="BI28" s="112"/>
      <c r="BJ28" s="112"/>
      <c r="BK28" s="269"/>
      <c r="BL28" s="269"/>
      <c r="BM28" s="269"/>
      <c r="BN28" s="269"/>
      <c r="BO28" s="272"/>
      <c r="BP28" s="272"/>
      <c r="BQ28" s="272"/>
      <c r="BR28" s="272"/>
      <c r="BS28" s="289"/>
    </row>
    <row r="29" spans="1:71" ht="124.2" x14ac:dyDescent="0.3">
      <c r="A29" s="333"/>
      <c r="B29" s="284"/>
      <c r="C29" s="328"/>
      <c r="D29" s="330"/>
      <c r="E29" s="55" t="s">
        <v>1761</v>
      </c>
      <c r="F29" s="29"/>
      <c r="G29" s="316"/>
      <c r="H29" s="236"/>
      <c r="I29" s="237"/>
      <c r="J29" s="237"/>
      <c r="K29" s="237"/>
      <c r="L29" s="275"/>
      <c r="M29" s="43"/>
      <c r="N29" s="46">
        <v>10</v>
      </c>
      <c r="O29" s="49" t="s">
        <v>1908</v>
      </c>
      <c r="P29" s="179">
        <v>45063</v>
      </c>
      <c r="Q29" s="179">
        <v>45105</v>
      </c>
      <c r="R29" s="25" t="s">
        <v>2029</v>
      </c>
      <c r="S29" s="198"/>
      <c r="T29" s="199"/>
      <c r="U29" s="199"/>
      <c r="V29" s="200"/>
      <c r="W29" s="43"/>
      <c r="X29" s="234" t="s">
        <v>1981</v>
      </c>
      <c r="Y29" s="229" t="s">
        <v>1955</v>
      </c>
      <c r="Z29" s="238" t="s">
        <v>333</v>
      </c>
      <c r="AA29" s="225" t="s">
        <v>1852</v>
      </c>
      <c r="AB29" s="186">
        <v>1</v>
      </c>
      <c r="AC29" s="201"/>
      <c r="AD29" s="202"/>
      <c r="AE29" s="202"/>
      <c r="AF29" s="203"/>
      <c r="AG29" s="62"/>
      <c r="AH29" s="317"/>
      <c r="AI29" s="319"/>
      <c r="AJ29" s="63"/>
      <c r="AK29" s="42"/>
      <c r="AL29" s="100"/>
      <c r="AM29" s="100"/>
      <c r="AN29" s="100"/>
      <c r="AO29" s="27"/>
      <c r="AP29" s="27"/>
      <c r="AQ29" s="27"/>
      <c r="AR29" s="27"/>
      <c r="AS29" s="22">
        <f t="shared" si="8"/>
        <v>0</v>
      </c>
      <c r="AT29" s="22">
        <f t="shared" si="9"/>
        <v>0</v>
      </c>
      <c r="AU29" s="22">
        <f t="shared" si="10"/>
        <v>0</v>
      </c>
      <c r="AV29" s="22">
        <f t="shared" si="11"/>
        <v>0</v>
      </c>
      <c r="AW29" s="23"/>
      <c r="AX29" s="23"/>
      <c r="AY29" s="22"/>
      <c r="AZ29" s="22"/>
      <c r="BA29" s="22"/>
      <c r="BB29" s="22"/>
      <c r="BC29" s="22"/>
      <c r="BD29" s="22"/>
      <c r="BE29" s="22"/>
      <c r="BF29" s="22"/>
      <c r="BG29" s="112"/>
      <c r="BH29" s="112"/>
      <c r="BI29" s="112"/>
      <c r="BJ29" s="112"/>
      <c r="BK29" s="269"/>
      <c r="BL29" s="269"/>
      <c r="BM29" s="269"/>
      <c r="BN29" s="269"/>
      <c r="BO29" s="272"/>
      <c r="BP29" s="272"/>
      <c r="BQ29" s="272"/>
      <c r="BR29" s="272"/>
      <c r="BS29" s="289"/>
    </row>
    <row r="30" spans="1:71" ht="82.8" x14ac:dyDescent="0.3">
      <c r="A30" s="333"/>
      <c r="B30" s="284"/>
      <c r="C30" s="328"/>
      <c r="D30" s="330"/>
      <c r="E30" s="55" t="s">
        <v>1759</v>
      </c>
      <c r="F30" s="29"/>
      <c r="G30" s="316"/>
      <c r="H30" s="236"/>
      <c r="I30" s="237"/>
      <c r="J30" s="237"/>
      <c r="K30" s="237"/>
      <c r="L30" s="275"/>
      <c r="M30" s="43"/>
      <c r="N30" s="46">
        <v>11</v>
      </c>
      <c r="O30" s="49" t="s">
        <v>1909</v>
      </c>
      <c r="P30" s="179">
        <v>45035</v>
      </c>
      <c r="Q30" s="179">
        <v>45041</v>
      </c>
      <c r="R30" s="25" t="s">
        <v>2030</v>
      </c>
      <c r="S30" s="198"/>
      <c r="T30" s="199"/>
      <c r="U30" s="199"/>
      <c r="V30" s="200"/>
      <c r="W30" s="43"/>
      <c r="X30" s="234" t="s">
        <v>1984</v>
      </c>
      <c r="Y30" s="229" t="s">
        <v>1956</v>
      </c>
      <c r="Z30" s="238" t="s">
        <v>1985</v>
      </c>
      <c r="AA30" s="225" t="s">
        <v>1852</v>
      </c>
      <c r="AB30" s="186">
        <v>10</v>
      </c>
      <c r="AC30" s="201"/>
      <c r="AD30" s="202"/>
      <c r="AE30" s="202"/>
      <c r="AF30" s="203"/>
      <c r="AG30" s="62"/>
      <c r="AH30" s="317"/>
      <c r="AI30" s="319"/>
      <c r="AJ30" s="63"/>
      <c r="AK30" s="42"/>
      <c r="AL30" s="100"/>
      <c r="AM30" s="100"/>
      <c r="AN30" s="100"/>
      <c r="AO30" s="27"/>
      <c r="AP30" s="27"/>
      <c r="AQ30" s="27"/>
      <c r="AR30" s="27"/>
      <c r="AS30" s="22">
        <f t="shared" si="8"/>
        <v>0</v>
      </c>
      <c r="AT30" s="22">
        <f t="shared" si="9"/>
        <v>0</v>
      </c>
      <c r="AU30" s="22">
        <f t="shared" si="10"/>
        <v>0</v>
      </c>
      <c r="AV30" s="22">
        <f t="shared" si="11"/>
        <v>0</v>
      </c>
      <c r="AW30" s="23"/>
      <c r="AX30" s="23"/>
      <c r="AY30" s="22"/>
      <c r="AZ30" s="22"/>
      <c r="BA30" s="22"/>
      <c r="BB30" s="22"/>
      <c r="BC30" s="22"/>
      <c r="BD30" s="22"/>
      <c r="BE30" s="22"/>
      <c r="BF30" s="22"/>
      <c r="BG30" s="112"/>
      <c r="BH30" s="112"/>
      <c r="BI30" s="112"/>
      <c r="BJ30" s="112"/>
      <c r="BK30" s="269"/>
      <c r="BL30" s="269"/>
      <c r="BM30" s="269"/>
      <c r="BN30" s="269"/>
      <c r="BO30" s="272"/>
      <c r="BP30" s="272"/>
      <c r="BQ30" s="272"/>
      <c r="BR30" s="272"/>
      <c r="BS30" s="289"/>
    </row>
    <row r="31" spans="1:71" ht="96.6" x14ac:dyDescent="0.3">
      <c r="A31" s="333"/>
      <c r="B31" s="284"/>
      <c r="C31" s="328"/>
      <c r="D31" s="330"/>
      <c r="E31" s="55" t="s">
        <v>1760</v>
      </c>
      <c r="F31" s="29"/>
      <c r="G31" s="316"/>
      <c r="H31" s="236"/>
      <c r="I31" s="237"/>
      <c r="J31" s="237"/>
      <c r="K31" s="237"/>
      <c r="L31" s="275"/>
      <c r="M31" s="43"/>
      <c r="N31" s="46">
        <v>12</v>
      </c>
      <c r="O31" s="49" t="s">
        <v>1910</v>
      </c>
      <c r="P31" s="179">
        <v>45036</v>
      </c>
      <c r="Q31" s="179">
        <v>45072</v>
      </c>
      <c r="R31" s="25" t="s">
        <v>2030</v>
      </c>
      <c r="S31" s="198"/>
      <c r="T31" s="199"/>
      <c r="U31" s="199"/>
      <c r="V31" s="200"/>
      <c r="W31" s="43"/>
      <c r="X31" s="234" t="s">
        <v>1986</v>
      </c>
      <c r="Y31" s="229" t="s">
        <v>1957</v>
      </c>
      <c r="Z31" s="238" t="s">
        <v>132</v>
      </c>
      <c r="AA31" s="225" t="s">
        <v>1852</v>
      </c>
      <c r="AB31" s="186">
        <v>1</v>
      </c>
      <c r="AC31" s="201"/>
      <c r="AD31" s="202"/>
      <c r="AE31" s="202"/>
      <c r="AF31" s="203"/>
      <c r="AG31" s="62"/>
      <c r="AH31" s="317"/>
      <c r="AI31" s="319"/>
      <c r="AJ31" s="63"/>
      <c r="AK31" s="42"/>
      <c r="AL31" s="100"/>
      <c r="AM31" s="100"/>
      <c r="AN31" s="100"/>
      <c r="AO31" s="27"/>
      <c r="AP31" s="27"/>
      <c r="AQ31" s="27"/>
      <c r="AR31" s="27"/>
      <c r="AS31" s="22">
        <f t="shared" si="8"/>
        <v>0</v>
      </c>
      <c r="AT31" s="22">
        <f t="shared" si="9"/>
        <v>0</v>
      </c>
      <c r="AU31" s="22">
        <f t="shared" si="10"/>
        <v>0</v>
      </c>
      <c r="AV31" s="22">
        <f t="shared" si="11"/>
        <v>0</v>
      </c>
      <c r="AW31" s="23"/>
      <c r="AX31" s="23"/>
      <c r="AY31" s="22"/>
      <c r="AZ31" s="22"/>
      <c r="BA31" s="22"/>
      <c r="BB31" s="22"/>
      <c r="BC31" s="22"/>
      <c r="BD31" s="22"/>
      <c r="BE31" s="22"/>
      <c r="BF31" s="22"/>
      <c r="BG31" s="112"/>
      <c r="BH31" s="112"/>
      <c r="BI31" s="112"/>
      <c r="BJ31" s="112"/>
      <c r="BK31" s="269"/>
      <c r="BL31" s="269"/>
      <c r="BM31" s="269"/>
      <c r="BN31" s="269"/>
      <c r="BO31" s="272"/>
      <c r="BP31" s="272"/>
      <c r="BQ31" s="272"/>
      <c r="BR31" s="272"/>
      <c r="BS31" s="289"/>
    </row>
    <row r="32" spans="1:71" ht="82.8" x14ac:dyDescent="0.3">
      <c r="A32" s="333"/>
      <c r="B32" s="284"/>
      <c r="C32" s="328"/>
      <c r="D32" s="330"/>
      <c r="E32" s="55" t="s">
        <v>1760</v>
      </c>
      <c r="F32" s="29">
        <v>1000</v>
      </c>
      <c r="G32" s="316"/>
      <c r="H32" s="236"/>
      <c r="I32" s="237"/>
      <c r="J32" s="237"/>
      <c r="K32" s="237"/>
      <c r="L32" s="275"/>
      <c r="M32" s="43"/>
      <c r="N32" s="46">
        <v>13</v>
      </c>
      <c r="O32" s="49" t="s">
        <v>1911</v>
      </c>
      <c r="P32" s="179">
        <v>45037</v>
      </c>
      <c r="Q32" s="179">
        <v>45043</v>
      </c>
      <c r="R32" s="25" t="s">
        <v>2031</v>
      </c>
      <c r="S32" s="198"/>
      <c r="T32" s="199"/>
      <c r="U32" s="199"/>
      <c r="V32" s="200"/>
      <c r="W32" s="43"/>
      <c r="X32" s="234" t="s">
        <v>1988</v>
      </c>
      <c r="Y32" s="229" t="s">
        <v>1958</v>
      </c>
      <c r="Z32" s="238" t="s">
        <v>1987</v>
      </c>
      <c r="AA32" s="225" t="s">
        <v>1852</v>
      </c>
      <c r="AB32" s="186">
        <v>1000</v>
      </c>
      <c r="AC32" s="201"/>
      <c r="AD32" s="202"/>
      <c r="AE32" s="202"/>
      <c r="AF32" s="203"/>
      <c r="AG32" s="62"/>
      <c r="AH32" s="317"/>
      <c r="AI32" s="319"/>
      <c r="AJ32" s="63"/>
      <c r="AK32" s="42"/>
      <c r="AL32" s="100"/>
      <c r="AM32" s="100"/>
      <c r="AN32" s="100"/>
      <c r="AO32" s="27"/>
      <c r="AP32" s="27"/>
      <c r="AQ32" s="27"/>
      <c r="AR32" s="27"/>
      <c r="AS32" s="22">
        <f t="shared" si="8"/>
        <v>0</v>
      </c>
      <c r="AT32" s="22">
        <f t="shared" si="9"/>
        <v>0</v>
      </c>
      <c r="AU32" s="22">
        <f t="shared" si="10"/>
        <v>0</v>
      </c>
      <c r="AV32" s="22">
        <f t="shared" si="11"/>
        <v>0</v>
      </c>
      <c r="AW32" s="23"/>
      <c r="AX32" s="23"/>
      <c r="AY32" s="22"/>
      <c r="AZ32" s="22"/>
      <c r="BA32" s="22"/>
      <c r="BB32" s="22"/>
      <c r="BC32" s="22"/>
      <c r="BD32" s="22"/>
      <c r="BE32" s="22"/>
      <c r="BF32" s="22"/>
      <c r="BG32" s="112"/>
      <c r="BH32" s="112"/>
      <c r="BI32" s="112"/>
      <c r="BJ32" s="112"/>
      <c r="BK32" s="269"/>
      <c r="BL32" s="269"/>
      <c r="BM32" s="269"/>
      <c r="BN32" s="269"/>
      <c r="BO32" s="272"/>
      <c r="BP32" s="272"/>
      <c r="BQ32" s="272"/>
      <c r="BR32" s="272"/>
      <c r="BS32" s="289"/>
    </row>
    <row r="33" spans="1:71" ht="82.8" x14ac:dyDescent="0.3">
      <c r="A33" s="333"/>
      <c r="B33" s="284"/>
      <c r="C33" s="328"/>
      <c r="D33" s="330"/>
      <c r="E33" s="55" t="s">
        <v>1759</v>
      </c>
      <c r="F33" s="29"/>
      <c r="G33" s="316"/>
      <c r="H33" s="236"/>
      <c r="I33" s="237"/>
      <c r="J33" s="237"/>
      <c r="K33" s="237"/>
      <c r="L33" s="275"/>
      <c r="M33" s="43"/>
      <c r="N33" s="46">
        <v>14</v>
      </c>
      <c r="O33" s="49" t="s">
        <v>1912</v>
      </c>
      <c r="P33" s="179">
        <v>45038</v>
      </c>
      <c r="Q33" s="179">
        <v>45044</v>
      </c>
      <c r="R33" s="25" t="s">
        <v>2030</v>
      </c>
      <c r="S33" s="198"/>
      <c r="T33" s="199"/>
      <c r="U33" s="199"/>
      <c r="V33" s="200"/>
      <c r="W33" s="43"/>
      <c r="X33" s="234" t="s">
        <v>1989</v>
      </c>
      <c r="Y33" s="229" t="s">
        <v>1959</v>
      </c>
      <c r="Z33" s="238" t="s">
        <v>1990</v>
      </c>
      <c r="AA33" s="225" t="s">
        <v>1852</v>
      </c>
      <c r="AB33" s="186">
        <v>1</v>
      </c>
      <c r="AC33" s="201"/>
      <c r="AD33" s="202"/>
      <c r="AE33" s="202"/>
      <c r="AF33" s="203"/>
      <c r="AG33" s="62"/>
      <c r="AH33" s="317"/>
      <c r="AI33" s="319"/>
      <c r="AJ33" s="63"/>
      <c r="AK33" s="42"/>
      <c r="AL33" s="100"/>
      <c r="AM33" s="100"/>
      <c r="AN33" s="100"/>
      <c r="AO33" s="27"/>
      <c r="AP33" s="27"/>
      <c r="AQ33" s="27"/>
      <c r="AR33" s="27"/>
      <c r="AS33" s="22">
        <f t="shared" si="8"/>
        <v>0</v>
      </c>
      <c r="AT33" s="22">
        <f t="shared" si="9"/>
        <v>0</v>
      </c>
      <c r="AU33" s="22">
        <f t="shared" si="10"/>
        <v>0</v>
      </c>
      <c r="AV33" s="22">
        <f t="shared" si="11"/>
        <v>0</v>
      </c>
      <c r="AW33" s="23"/>
      <c r="AX33" s="23"/>
      <c r="AY33" s="22"/>
      <c r="AZ33" s="22"/>
      <c r="BA33" s="22"/>
      <c r="BB33" s="22"/>
      <c r="BC33" s="22"/>
      <c r="BD33" s="22"/>
      <c r="BE33" s="22"/>
      <c r="BF33" s="22"/>
      <c r="BG33" s="112"/>
      <c r="BH33" s="112"/>
      <c r="BI33" s="112"/>
      <c r="BJ33" s="112"/>
      <c r="BK33" s="269"/>
      <c r="BL33" s="269"/>
      <c r="BM33" s="269"/>
      <c r="BN33" s="269"/>
      <c r="BO33" s="272"/>
      <c r="BP33" s="272"/>
      <c r="BQ33" s="272"/>
      <c r="BR33" s="272"/>
      <c r="BS33" s="289"/>
    </row>
    <row r="34" spans="1:71" ht="82.8" x14ac:dyDescent="0.3">
      <c r="A34" s="333"/>
      <c r="B34" s="284"/>
      <c r="C34" s="328"/>
      <c r="D34" s="330"/>
      <c r="E34" s="55" t="s">
        <v>1753</v>
      </c>
      <c r="F34" s="29"/>
      <c r="G34" s="316"/>
      <c r="H34" s="236"/>
      <c r="I34" s="237"/>
      <c r="J34" s="237"/>
      <c r="K34" s="237"/>
      <c r="L34" s="275"/>
      <c r="M34" s="43"/>
      <c r="N34" s="46">
        <v>15</v>
      </c>
      <c r="O34" s="49" t="s">
        <v>1913</v>
      </c>
      <c r="P34" s="179">
        <v>45014</v>
      </c>
      <c r="Q34" s="179">
        <v>45089</v>
      </c>
      <c r="R34" s="25" t="s">
        <v>2032</v>
      </c>
      <c r="S34" s="198"/>
      <c r="T34" s="199"/>
      <c r="U34" s="199"/>
      <c r="V34" s="200"/>
      <c r="W34" s="43"/>
      <c r="X34" s="234" t="s">
        <v>1991</v>
      </c>
      <c r="Y34" s="229" t="s">
        <v>1960</v>
      </c>
      <c r="Z34" s="238" t="s">
        <v>1091</v>
      </c>
      <c r="AA34" s="225" t="s">
        <v>1852</v>
      </c>
      <c r="AB34" s="186">
        <v>1</v>
      </c>
      <c r="AC34" s="201"/>
      <c r="AD34" s="202"/>
      <c r="AE34" s="202"/>
      <c r="AF34" s="203"/>
      <c r="AG34" s="62"/>
      <c r="AH34" s="317"/>
      <c r="AI34" s="319"/>
      <c r="AJ34" s="63"/>
      <c r="AK34" s="42"/>
      <c r="AL34" s="100"/>
      <c r="AM34" s="100"/>
      <c r="AN34" s="100"/>
      <c r="AO34" s="27"/>
      <c r="AP34" s="27"/>
      <c r="AQ34" s="27"/>
      <c r="AR34" s="27"/>
      <c r="AS34" s="22">
        <f t="shared" si="8"/>
        <v>0</v>
      </c>
      <c r="AT34" s="22">
        <f t="shared" si="9"/>
        <v>0</v>
      </c>
      <c r="AU34" s="22">
        <f t="shared" si="10"/>
        <v>0</v>
      </c>
      <c r="AV34" s="22">
        <f t="shared" si="11"/>
        <v>0</v>
      </c>
      <c r="AW34" s="23"/>
      <c r="AX34" s="23"/>
      <c r="AY34" s="22"/>
      <c r="AZ34" s="22"/>
      <c r="BA34" s="22"/>
      <c r="BB34" s="22"/>
      <c r="BC34" s="22"/>
      <c r="BD34" s="22"/>
      <c r="BE34" s="22"/>
      <c r="BF34" s="22"/>
      <c r="BG34" s="112"/>
      <c r="BH34" s="112"/>
      <c r="BI34" s="112"/>
      <c r="BJ34" s="112"/>
      <c r="BK34" s="269"/>
      <c r="BL34" s="269"/>
      <c r="BM34" s="269"/>
      <c r="BN34" s="269"/>
      <c r="BO34" s="272"/>
      <c r="BP34" s="272"/>
      <c r="BQ34" s="272"/>
      <c r="BR34" s="272"/>
      <c r="BS34" s="289"/>
    </row>
    <row r="35" spans="1:71" ht="82.8" x14ac:dyDescent="0.3">
      <c r="A35" s="333"/>
      <c r="B35" s="284"/>
      <c r="C35" s="328"/>
      <c r="D35" s="330"/>
      <c r="E35" s="55" t="s">
        <v>1753</v>
      </c>
      <c r="F35" s="29"/>
      <c r="G35" s="316"/>
      <c r="H35" s="236"/>
      <c r="I35" s="237"/>
      <c r="J35" s="237"/>
      <c r="K35" s="237"/>
      <c r="L35" s="275"/>
      <c r="M35" s="43"/>
      <c r="N35" s="46">
        <v>16</v>
      </c>
      <c r="O35" s="49" t="s">
        <v>1914</v>
      </c>
      <c r="P35" s="179">
        <v>45014</v>
      </c>
      <c r="Q35" s="179">
        <v>45089</v>
      </c>
      <c r="R35" s="25" t="s">
        <v>2032</v>
      </c>
      <c r="S35" s="198"/>
      <c r="T35" s="199"/>
      <c r="U35" s="199"/>
      <c r="V35" s="200"/>
      <c r="W35" s="43"/>
      <c r="X35" s="234" t="s">
        <v>1992</v>
      </c>
      <c r="Y35" s="229" t="s">
        <v>1961</v>
      </c>
      <c r="Z35" s="238" t="s">
        <v>1993</v>
      </c>
      <c r="AA35" s="225" t="s">
        <v>1852</v>
      </c>
      <c r="AB35" s="186">
        <v>6</v>
      </c>
      <c r="AC35" s="201"/>
      <c r="AD35" s="202"/>
      <c r="AE35" s="202"/>
      <c r="AF35" s="203"/>
      <c r="AG35" s="62"/>
      <c r="AH35" s="317"/>
      <c r="AI35" s="319"/>
      <c r="AJ35" s="63"/>
      <c r="AK35" s="42"/>
      <c r="AL35" s="100"/>
      <c r="AM35" s="100"/>
      <c r="AN35" s="100"/>
      <c r="AO35" s="27"/>
      <c r="AP35" s="27"/>
      <c r="AQ35" s="27"/>
      <c r="AR35" s="27"/>
      <c r="AS35" s="22">
        <f t="shared" si="8"/>
        <v>0</v>
      </c>
      <c r="AT35" s="22">
        <f t="shared" si="9"/>
        <v>0</v>
      </c>
      <c r="AU35" s="22">
        <f t="shared" si="10"/>
        <v>0</v>
      </c>
      <c r="AV35" s="22">
        <f t="shared" si="11"/>
        <v>0</v>
      </c>
      <c r="AW35" s="23"/>
      <c r="AX35" s="23"/>
      <c r="AY35" s="22"/>
      <c r="AZ35" s="22"/>
      <c r="BA35" s="22"/>
      <c r="BB35" s="22"/>
      <c r="BC35" s="22"/>
      <c r="BD35" s="22"/>
      <c r="BE35" s="22"/>
      <c r="BF35" s="22"/>
      <c r="BG35" s="112"/>
      <c r="BH35" s="112"/>
      <c r="BI35" s="112"/>
      <c r="BJ35" s="112"/>
      <c r="BK35" s="269"/>
      <c r="BL35" s="269"/>
      <c r="BM35" s="269"/>
      <c r="BN35" s="269"/>
      <c r="BO35" s="272"/>
      <c r="BP35" s="272"/>
      <c r="BQ35" s="272"/>
      <c r="BR35" s="272"/>
      <c r="BS35" s="289"/>
    </row>
    <row r="36" spans="1:71" s="2" customFormat="1" ht="96.6" x14ac:dyDescent="0.3">
      <c r="A36" s="282"/>
      <c r="B36" s="284" t="s">
        <v>1835</v>
      </c>
      <c r="C36" s="328"/>
      <c r="D36" s="330"/>
      <c r="E36" s="49" t="s">
        <v>1753</v>
      </c>
      <c r="F36" s="151"/>
      <c r="G36" s="316"/>
      <c r="H36" s="233"/>
      <c r="I36" s="204"/>
      <c r="J36" s="204"/>
      <c r="K36" s="204"/>
      <c r="L36" s="275"/>
      <c r="M36" s="43"/>
      <c r="N36" s="46">
        <v>17</v>
      </c>
      <c r="O36" s="50" t="s">
        <v>1915</v>
      </c>
      <c r="P36" s="175">
        <v>45014</v>
      </c>
      <c r="Q36" s="175">
        <v>45089</v>
      </c>
      <c r="R36" s="53" t="s">
        <v>2032</v>
      </c>
      <c r="S36" s="78"/>
      <c r="T36" s="79"/>
      <c r="U36" s="79"/>
      <c r="V36" s="80"/>
      <c r="W36" s="43"/>
      <c r="X36" s="239" t="s">
        <v>1995</v>
      </c>
      <c r="Y36" s="229" t="s">
        <v>1994</v>
      </c>
      <c r="Z36" s="240" t="s">
        <v>159</v>
      </c>
      <c r="AA36" s="182" t="s">
        <v>1852</v>
      </c>
      <c r="AB36" s="185">
        <v>2</v>
      </c>
      <c r="AC36" s="91"/>
      <c r="AD36" s="92"/>
      <c r="AE36" s="92"/>
      <c r="AF36" s="93"/>
      <c r="AH36" s="278"/>
      <c r="AI36" s="280"/>
      <c r="AJ36" s="63"/>
      <c r="AK36" s="11" t="e">
        <f t="shared" si="0"/>
        <v>#DIV/0!</v>
      </c>
      <c r="AL36" s="99" t="e">
        <f t="shared" si="1"/>
        <v>#DIV/0!</v>
      </c>
      <c r="AM36" s="99" t="e">
        <f t="shared" si="2"/>
        <v>#DIV/0!</v>
      </c>
      <c r="AN36" s="99" t="e">
        <f t="shared" si="3"/>
        <v>#DIV/0!</v>
      </c>
      <c r="AO36" s="17">
        <f t="shared" si="4"/>
        <v>0</v>
      </c>
      <c r="AP36" s="17">
        <f t="shared" si="5"/>
        <v>0</v>
      </c>
      <c r="AQ36" s="17">
        <f t="shared" si="6"/>
        <v>0</v>
      </c>
      <c r="AR36" s="17" t="e">
        <f t="shared" si="7"/>
        <v>#DIV/0!</v>
      </c>
      <c r="AS36" s="12">
        <f t="shared" si="8"/>
        <v>0</v>
      </c>
      <c r="AT36" s="12">
        <f t="shared" si="9"/>
        <v>0</v>
      </c>
      <c r="AU36" s="12">
        <f t="shared" si="10"/>
        <v>0</v>
      </c>
      <c r="AV36" s="12">
        <f t="shared" si="11"/>
        <v>0</v>
      </c>
      <c r="AW36" s="13">
        <v>0.2</v>
      </c>
      <c r="AX36" s="13">
        <v>0.8</v>
      </c>
      <c r="AY36" s="12">
        <f t="shared" si="12"/>
        <v>0</v>
      </c>
      <c r="AZ36" s="12">
        <f t="shared" si="13"/>
        <v>0</v>
      </c>
      <c r="BA36" s="12">
        <f t="shared" si="14"/>
        <v>0</v>
      </c>
      <c r="BB36" s="12" t="e">
        <f t="shared" si="15"/>
        <v>#DIV/0!</v>
      </c>
      <c r="BC36" s="12">
        <f t="shared" si="16"/>
        <v>0</v>
      </c>
      <c r="BD36" s="12">
        <f t="shared" si="17"/>
        <v>0</v>
      </c>
      <c r="BE36" s="12">
        <f t="shared" si="18"/>
        <v>0</v>
      </c>
      <c r="BF36" s="12">
        <f t="shared" si="19"/>
        <v>0</v>
      </c>
      <c r="BG36" s="110">
        <f t="shared" si="20"/>
        <v>0</v>
      </c>
      <c r="BH36" s="110">
        <f t="shared" si="21"/>
        <v>0</v>
      </c>
      <c r="BI36" s="110">
        <f t="shared" si="22"/>
        <v>0</v>
      </c>
      <c r="BJ36" s="110" t="e">
        <f t="shared" si="23"/>
        <v>#DIV/0!</v>
      </c>
      <c r="BK36" s="269"/>
      <c r="BL36" s="269"/>
      <c r="BM36" s="269"/>
      <c r="BN36" s="269"/>
      <c r="BO36" s="272"/>
      <c r="BP36" s="272"/>
      <c r="BQ36" s="272"/>
      <c r="BR36" s="272"/>
      <c r="BS36" s="289"/>
    </row>
    <row r="37" spans="1:71" s="2" customFormat="1" ht="96.6" x14ac:dyDescent="0.3">
      <c r="A37" s="282"/>
      <c r="B37" s="284" t="s">
        <v>1834</v>
      </c>
      <c r="C37" s="328"/>
      <c r="D37" s="330"/>
      <c r="E37" s="49" t="s">
        <v>1756</v>
      </c>
      <c r="F37" s="151"/>
      <c r="G37" s="316"/>
      <c r="H37" s="233"/>
      <c r="I37" s="204"/>
      <c r="J37" s="204"/>
      <c r="K37" s="204"/>
      <c r="L37" s="275"/>
      <c r="M37" s="43"/>
      <c r="N37" s="46">
        <v>18</v>
      </c>
      <c r="O37" s="50" t="s">
        <v>1930</v>
      </c>
      <c r="P37" s="175">
        <v>45014</v>
      </c>
      <c r="Q37" s="175">
        <v>45089</v>
      </c>
      <c r="R37" s="53" t="s">
        <v>2028</v>
      </c>
      <c r="S37" s="78"/>
      <c r="T37" s="79"/>
      <c r="U37" s="79"/>
      <c r="V37" s="80"/>
      <c r="W37" s="43"/>
      <c r="X37" s="239" t="s">
        <v>1996</v>
      </c>
      <c r="Y37" s="229" t="s">
        <v>1962</v>
      </c>
      <c r="Z37" s="240" t="s">
        <v>1997</v>
      </c>
      <c r="AA37" s="182" t="s">
        <v>1852</v>
      </c>
      <c r="AB37" s="185">
        <v>1</v>
      </c>
      <c r="AC37" s="91"/>
      <c r="AD37" s="92"/>
      <c r="AE37" s="92"/>
      <c r="AF37" s="93"/>
      <c r="AH37" s="278"/>
      <c r="AI37" s="280"/>
      <c r="AJ37" s="63"/>
      <c r="AK37" s="11" t="e">
        <f t="shared" si="0"/>
        <v>#DIV/0!</v>
      </c>
      <c r="AL37" s="99" t="e">
        <f t="shared" si="1"/>
        <v>#DIV/0!</v>
      </c>
      <c r="AM37" s="99" t="e">
        <f t="shared" si="2"/>
        <v>#DIV/0!</v>
      </c>
      <c r="AN37" s="99" t="e">
        <f t="shared" si="3"/>
        <v>#DIV/0!</v>
      </c>
      <c r="AO37" s="17">
        <f t="shared" si="4"/>
        <v>0</v>
      </c>
      <c r="AP37" s="17">
        <f t="shared" si="5"/>
        <v>0</v>
      </c>
      <c r="AQ37" s="17">
        <f t="shared" si="6"/>
        <v>0</v>
      </c>
      <c r="AR37" s="17" t="e">
        <f t="shared" si="7"/>
        <v>#DIV/0!</v>
      </c>
      <c r="AS37" s="12">
        <f t="shared" si="8"/>
        <v>0</v>
      </c>
      <c r="AT37" s="12">
        <f t="shared" si="9"/>
        <v>0</v>
      </c>
      <c r="AU37" s="12">
        <f t="shared" si="10"/>
        <v>0</v>
      </c>
      <c r="AV37" s="12">
        <f t="shared" si="11"/>
        <v>0</v>
      </c>
      <c r="AW37" s="13">
        <v>0.2</v>
      </c>
      <c r="AX37" s="13">
        <v>0.8</v>
      </c>
      <c r="AY37" s="12">
        <f t="shared" si="12"/>
        <v>0</v>
      </c>
      <c r="AZ37" s="12">
        <f t="shared" si="13"/>
        <v>0</v>
      </c>
      <c r="BA37" s="12">
        <f t="shared" si="14"/>
        <v>0</v>
      </c>
      <c r="BB37" s="12" t="e">
        <f t="shared" si="15"/>
        <v>#DIV/0!</v>
      </c>
      <c r="BC37" s="12">
        <f t="shared" si="16"/>
        <v>0</v>
      </c>
      <c r="BD37" s="12">
        <f t="shared" si="17"/>
        <v>0</v>
      </c>
      <c r="BE37" s="12">
        <f t="shared" si="18"/>
        <v>0</v>
      </c>
      <c r="BF37" s="12">
        <f t="shared" si="19"/>
        <v>0</v>
      </c>
      <c r="BG37" s="110">
        <f t="shared" si="20"/>
        <v>0</v>
      </c>
      <c r="BH37" s="110">
        <f t="shared" si="21"/>
        <v>0</v>
      </c>
      <c r="BI37" s="110">
        <f t="shared" si="22"/>
        <v>0</v>
      </c>
      <c r="BJ37" s="110" t="e">
        <f t="shared" si="23"/>
        <v>#DIV/0!</v>
      </c>
      <c r="BK37" s="269"/>
      <c r="BL37" s="269"/>
      <c r="BM37" s="269"/>
      <c r="BN37" s="269"/>
      <c r="BO37" s="272"/>
      <c r="BP37" s="272"/>
      <c r="BQ37" s="272"/>
      <c r="BR37" s="272"/>
      <c r="BS37" s="289"/>
    </row>
    <row r="38" spans="1:71" s="2" customFormat="1" ht="96.6" x14ac:dyDescent="0.3">
      <c r="A38" s="282"/>
      <c r="B38" s="284"/>
      <c r="C38" s="328"/>
      <c r="D38" s="330"/>
      <c r="E38" s="49" t="s">
        <v>1763</v>
      </c>
      <c r="F38" s="151"/>
      <c r="G38" s="316"/>
      <c r="H38" s="233"/>
      <c r="I38" s="204"/>
      <c r="J38" s="204"/>
      <c r="K38" s="204"/>
      <c r="L38" s="275"/>
      <c r="M38" s="43"/>
      <c r="N38" s="46">
        <v>19</v>
      </c>
      <c r="O38" s="50" t="s">
        <v>1916</v>
      </c>
      <c r="P38" s="179">
        <v>45014</v>
      </c>
      <c r="Q38" s="179">
        <v>45089</v>
      </c>
      <c r="R38" s="28" t="s">
        <v>2033</v>
      </c>
      <c r="S38" s="78"/>
      <c r="T38" s="79"/>
      <c r="U38" s="79"/>
      <c r="V38" s="80"/>
      <c r="W38" s="43"/>
      <c r="X38" s="239" t="s">
        <v>1998</v>
      </c>
      <c r="Y38" s="229" t="s">
        <v>1963</v>
      </c>
      <c r="Z38" s="240" t="s">
        <v>1999</v>
      </c>
      <c r="AA38" s="182" t="s">
        <v>1852</v>
      </c>
      <c r="AB38" s="185">
        <v>29</v>
      </c>
      <c r="AC38" s="91"/>
      <c r="AD38" s="92"/>
      <c r="AE38" s="92"/>
      <c r="AF38" s="93"/>
      <c r="AH38" s="278"/>
      <c r="AI38" s="280"/>
      <c r="AJ38" s="63"/>
      <c r="AK38" s="11"/>
      <c r="AL38" s="99"/>
      <c r="AM38" s="99"/>
      <c r="AN38" s="99"/>
      <c r="AO38" s="17"/>
      <c r="AP38" s="17"/>
      <c r="AQ38" s="17"/>
      <c r="AR38" s="17"/>
      <c r="AS38" s="12">
        <f t="shared" si="8"/>
        <v>0</v>
      </c>
      <c r="AT38" s="12">
        <f t="shared" si="9"/>
        <v>0</v>
      </c>
      <c r="AU38" s="12">
        <f t="shared" si="10"/>
        <v>0</v>
      </c>
      <c r="AV38" s="12">
        <f t="shared" si="11"/>
        <v>0</v>
      </c>
      <c r="AW38" s="13"/>
      <c r="AX38" s="13"/>
      <c r="AY38" s="12"/>
      <c r="AZ38" s="12"/>
      <c r="BA38" s="12"/>
      <c r="BB38" s="12"/>
      <c r="BC38" s="12"/>
      <c r="BD38" s="12"/>
      <c r="BE38" s="12"/>
      <c r="BF38" s="12"/>
      <c r="BG38" s="110"/>
      <c r="BH38" s="110"/>
      <c r="BI38" s="110"/>
      <c r="BJ38" s="110"/>
      <c r="BK38" s="269"/>
      <c r="BL38" s="269"/>
      <c r="BM38" s="269"/>
      <c r="BN38" s="269"/>
      <c r="BO38" s="272"/>
      <c r="BP38" s="272"/>
      <c r="BQ38" s="272"/>
      <c r="BR38" s="272"/>
      <c r="BS38" s="289"/>
    </row>
    <row r="39" spans="1:71" s="2" customFormat="1" ht="82.8" x14ac:dyDescent="0.3">
      <c r="A39" s="282"/>
      <c r="B39" s="284"/>
      <c r="C39" s="328"/>
      <c r="D39" s="330"/>
      <c r="E39" s="49" t="s">
        <v>1755</v>
      </c>
      <c r="F39" s="151"/>
      <c r="G39" s="316"/>
      <c r="H39" s="233"/>
      <c r="I39" s="204"/>
      <c r="J39" s="204"/>
      <c r="K39" s="204"/>
      <c r="L39" s="275"/>
      <c r="M39" s="43"/>
      <c r="N39" s="46">
        <v>20</v>
      </c>
      <c r="O39" s="50" t="s">
        <v>1917</v>
      </c>
      <c r="P39" s="179">
        <v>45014</v>
      </c>
      <c r="Q39" s="179">
        <v>45089</v>
      </c>
      <c r="R39" s="28" t="s">
        <v>2034</v>
      </c>
      <c r="S39" s="78"/>
      <c r="T39" s="79"/>
      <c r="U39" s="79"/>
      <c r="V39" s="80"/>
      <c r="W39" s="43"/>
      <c r="X39" s="239" t="s">
        <v>2001</v>
      </c>
      <c r="Y39" s="229" t="s">
        <v>2000</v>
      </c>
      <c r="Z39" s="240" t="s">
        <v>132</v>
      </c>
      <c r="AA39" s="182" t="s">
        <v>1852</v>
      </c>
      <c r="AB39" s="185">
        <v>1</v>
      </c>
      <c r="AC39" s="91"/>
      <c r="AD39" s="92"/>
      <c r="AE39" s="92"/>
      <c r="AF39" s="93"/>
      <c r="AH39" s="278"/>
      <c r="AI39" s="280"/>
      <c r="AJ39" s="63"/>
      <c r="AK39" s="11"/>
      <c r="AL39" s="99"/>
      <c r="AM39" s="99"/>
      <c r="AN39" s="99"/>
      <c r="AO39" s="17"/>
      <c r="AP39" s="17"/>
      <c r="AQ39" s="17"/>
      <c r="AR39" s="17"/>
      <c r="AS39" s="12">
        <f t="shared" si="8"/>
        <v>0</v>
      </c>
      <c r="AT39" s="12">
        <f t="shared" si="9"/>
        <v>0</v>
      </c>
      <c r="AU39" s="12">
        <f t="shared" si="10"/>
        <v>0</v>
      </c>
      <c r="AV39" s="12">
        <f t="shared" si="11"/>
        <v>0</v>
      </c>
      <c r="AW39" s="13"/>
      <c r="AX39" s="13"/>
      <c r="AY39" s="12"/>
      <c r="AZ39" s="12"/>
      <c r="BA39" s="12"/>
      <c r="BB39" s="12"/>
      <c r="BC39" s="12"/>
      <c r="BD39" s="12"/>
      <c r="BE39" s="12"/>
      <c r="BF39" s="12"/>
      <c r="BG39" s="110"/>
      <c r="BH39" s="110"/>
      <c r="BI39" s="110"/>
      <c r="BJ39" s="110"/>
      <c r="BK39" s="269"/>
      <c r="BL39" s="269"/>
      <c r="BM39" s="269"/>
      <c r="BN39" s="269"/>
      <c r="BO39" s="272"/>
      <c r="BP39" s="272"/>
      <c r="BQ39" s="272"/>
      <c r="BR39" s="272"/>
      <c r="BS39" s="289"/>
    </row>
    <row r="40" spans="1:71" s="2" customFormat="1" ht="82.8" x14ac:dyDescent="0.3">
      <c r="A40" s="282"/>
      <c r="B40" s="284"/>
      <c r="C40" s="328"/>
      <c r="D40" s="330"/>
      <c r="E40" s="49" t="s">
        <v>1754</v>
      </c>
      <c r="F40" s="151"/>
      <c r="G40" s="316"/>
      <c r="H40" s="233"/>
      <c r="I40" s="204"/>
      <c r="J40" s="204"/>
      <c r="K40" s="204"/>
      <c r="L40" s="275"/>
      <c r="M40" s="43"/>
      <c r="N40" s="46">
        <v>21</v>
      </c>
      <c r="O40" s="50" t="s">
        <v>1918</v>
      </c>
      <c r="P40" s="179">
        <v>45001</v>
      </c>
      <c r="Q40" s="179">
        <v>45150</v>
      </c>
      <c r="R40" s="28" t="s">
        <v>2034</v>
      </c>
      <c r="S40" s="78"/>
      <c r="T40" s="79"/>
      <c r="U40" s="79"/>
      <c r="V40" s="80"/>
      <c r="W40" s="43"/>
      <c r="X40" s="239" t="s">
        <v>2003</v>
      </c>
      <c r="Y40" s="229" t="s">
        <v>2002</v>
      </c>
      <c r="Z40" s="240" t="s">
        <v>132</v>
      </c>
      <c r="AA40" s="182" t="s">
        <v>1852</v>
      </c>
      <c r="AB40" s="185">
        <v>1</v>
      </c>
      <c r="AC40" s="91"/>
      <c r="AD40" s="92"/>
      <c r="AE40" s="92"/>
      <c r="AF40" s="93"/>
      <c r="AH40" s="278"/>
      <c r="AI40" s="280"/>
      <c r="AJ40" s="63"/>
      <c r="AK40" s="11"/>
      <c r="AL40" s="99"/>
      <c r="AM40" s="99"/>
      <c r="AN40" s="99"/>
      <c r="AO40" s="17"/>
      <c r="AP40" s="17"/>
      <c r="AQ40" s="17"/>
      <c r="AR40" s="17"/>
      <c r="AS40" s="12">
        <f t="shared" si="8"/>
        <v>0</v>
      </c>
      <c r="AT40" s="12">
        <f t="shared" si="9"/>
        <v>0</v>
      </c>
      <c r="AU40" s="12">
        <f t="shared" si="10"/>
        <v>0</v>
      </c>
      <c r="AV40" s="12">
        <f t="shared" si="11"/>
        <v>0</v>
      </c>
      <c r="AW40" s="13"/>
      <c r="AX40" s="13"/>
      <c r="AY40" s="12"/>
      <c r="AZ40" s="12"/>
      <c r="BA40" s="12"/>
      <c r="BB40" s="12"/>
      <c r="BC40" s="12"/>
      <c r="BD40" s="12"/>
      <c r="BE40" s="12"/>
      <c r="BF40" s="12"/>
      <c r="BG40" s="110"/>
      <c r="BH40" s="110"/>
      <c r="BI40" s="110"/>
      <c r="BJ40" s="110"/>
      <c r="BK40" s="269"/>
      <c r="BL40" s="269"/>
      <c r="BM40" s="269"/>
      <c r="BN40" s="269"/>
      <c r="BO40" s="272"/>
      <c r="BP40" s="272"/>
      <c r="BQ40" s="272"/>
      <c r="BR40" s="272"/>
      <c r="BS40" s="289"/>
    </row>
    <row r="41" spans="1:71" s="2" customFormat="1" ht="82.8" x14ac:dyDescent="0.3">
      <c r="A41" s="282"/>
      <c r="B41" s="284" t="s">
        <v>1833</v>
      </c>
      <c r="C41" s="328"/>
      <c r="D41" s="330"/>
      <c r="E41" s="49" t="s">
        <v>1754</v>
      </c>
      <c r="F41" s="151"/>
      <c r="G41" s="316"/>
      <c r="H41" s="233"/>
      <c r="I41" s="204"/>
      <c r="J41" s="204"/>
      <c r="K41" s="204"/>
      <c r="L41" s="275"/>
      <c r="M41" s="43"/>
      <c r="N41" s="46">
        <v>22</v>
      </c>
      <c r="O41" s="50" t="s">
        <v>1921</v>
      </c>
      <c r="P41" s="179">
        <v>45001</v>
      </c>
      <c r="Q41" s="179">
        <v>45150</v>
      </c>
      <c r="R41" s="28" t="s">
        <v>2035</v>
      </c>
      <c r="S41" s="78"/>
      <c r="T41" s="79"/>
      <c r="U41" s="79"/>
      <c r="V41" s="80"/>
      <c r="W41" s="43"/>
      <c r="X41" s="239" t="s">
        <v>2006</v>
      </c>
      <c r="Y41" s="229" t="s">
        <v>2004</v>
      </c>
      <c r="Z41" s="240" t="s">
        <v>2005</v>
      </c>
      <c r="AA41" s="182" t="s">
        <v>1852</v>
      </c>
      <c r="AB41" s="185">
        <v>1</v>
      </c>
      <c r="AC41" s="91"/>
      <c r="AD41" s="92"/>
      <c r="AE41" s="92"/>
      <c r="AF41" s="93"/>
      <c r="AH41" s="278"/>
      <c r="AI41" s="280"/>
      <c r="AJ41" s="63"/>
      <c r="AK41" s="11" t="e">
        <f t="shared" si="0"/>
        <v>#DIV/0!</v>
      </c>
      <c r="AL41" s="99" t="e">
        <f t="shared" si="1"/>
        <v>#DIV/0!</v>
      </c>
      <c r="AM41" s="99" t="e">
        <f t="shared" si="2"/>
        <v>#DIV/0!</v>
      </c>
      <c r="AN41" s="99" t="e">
        <f t="shared" si="3"/>
        <v>#DIV/0!</v>
      </c>
      <c r="AO41" s="17">
        <f t="shared" si="4"/>
        <v>0</v>
      </c>
      <c r="AP41" s="17">
        <f t="shared" si="5"/>
        <v>0</v>
      </c>
      <c r="AQ41" s="17">
        <f t="shared" si="6"/>
        <v>0</v>
      </c>
      <c r="AR41" s="17" t="e">
        <f t="shared" si="7"/>
        <v>#DIV/0!</v>
      </c>
      <c r="AS41" s="12">
        <f t="shared" si="8"/>
        <v>0</v>
      </c>
      <c r="AT41" s="12">
        <f t="shared" si="9"/>
        <v>0</v>
      </c>
      <c r="AU41" s="12">
        <f t="shared" si="10"/>
        <v>0</v>
      </c>
      <c r="AV41" s="12">
        <f t="shared" si="11"/>
        <v>0</v>
      </c>
      <c r="AW41" s="13">
        <v>0.2</v>
      </c>
      <c r="AX41" s="13">
        <v>0.8</v>
      </c>
      <c r="AY41" s="12">
        <f t="shared" si="12"/>
        <v>0</v>
      </c>
      <c r="AZ41" s="12">
        <f t="shared" si="13"/>
        <v>0</v>
      </c>
      <c r="BA41" s="12">
        <f t="shared" si="14"/>
        <v>0</v>
      </c>
      <c r="BB41" s="12" t="e">
        <f t="shared" si="15"/>
        <v>#DIV/0!</v>
      </c>
      <c r="BC41" s="12">
        <f t="shared" si="16"/>
        <v>0</v>
      </c>
      <c r="BD41" s="12">
        <f t="shared" si="17"/>
        <v>0</v>
      </c>
      <c r="BE41" s="12">
        <f t="shared" si="18"/>
        <v>0</v>
      </c>
      <c r="BF41" s="12">
        <f t="shared" si="19"/>
        <v>0</v>
      </c>
      <c r="BG41" s="110">
        <f t="shared" si="20"/>
        <v>0</v>
      </c>
      <c r="BH41" s="110">
        <f t="shared" si="21"/>
        <v>0</v>
      </c>
      <c r="BI41" s="110">
        <f t="shared" si="22"/>
        <v>0</v>
      </c>
      <c r="BJ41" s="110" t="e">
        <f t="shared" si="23"/>
        <v>#DIV/0!</v>
      </c>
      <c r="BK41" s="269"/>
      <c r="BL41" s="269"/>
      <c r="BM41" s="269"/>
      <c r="BN41" s="269"/>
      <c r="BO41" s="272"/>
      <c r="BP41" s="272"/>
      <c r="BQ41" s="272"/>
      <c r="BR41" s="272"/>
      <c r="BS41" s="289"/>
    </row>
    <row r="42" spans="1:71" s="2" customFormat="1" ht="82.8" x14ac:dyDescent="0.3">
      <c r="A42" s="282"/>
      <c r="B42" s="284" t="s">
        <v>1834</v>
      </c>
      <c r="C42" s="328"/>
      <c r="D42" s="330"/>
      <c r="E42" s="49" t="s">
        <v>1763</v>
      </c>
      <c r="F42" s="151"/>
      <c r="G42" s="316"/>
      <c r="H42" s="233"/>
      <c r="I42" s="204"/>
      <c r="J42" s="204"/>
      <c r="K42" s="204"/>
      <c r="L42" s="275"/>
      <c r="M42" s="43"/>
      <c r="N42" s="46">
        <v>23</v>
      </c>
      <c r="O42" s="50" t="s">
        <v>1919</v>
      </c>
      <c r="P42" s="179">
        <v>45051</v>
      </c>
      <c r="Q42" s="179">
        <v>45086</v>
      </c>
      <c r="R42" s="28" t="s">
        <v>2033</v>
      </c>
      <c r="S42" s="78"/>
      <c r="T42" s="79"/>
      <c r="U42" s="79"/>
      <c r="V42" s="80"/>
      <c r="W42" s="43"/>
      <c r="X42" s="239" t="s">
        <v>2007</v>
      </c>
      <c r="Y42" s="229" t="s">
        <v>1964</v>
      </c>
      <c r="Z42" s="240" t="s">
        <v>337</v>
      </c>
      <c r="AA42" s="182" t="s">
        <v>1852</v>
      </c>
      <c r="AB42" s="185">
        <v>1</v>
      </c>
      <c r="AC42" s="91"/>
      <c r="AD42" s="92"/>
      <c r="AE42" s="92"/>
      <c r="AF42" s="93"/>
      <c r="AH42" s="278"/>
      <c r="AI42" s="280"/>
      <c r="AJ42" s="63"/>
      <c r="AK42" s="11" t="e">
        <f t="shared" si="0"/>
        <v>#DIV/0!</v>
      </c>
      <c r="AL42" s="99" t="e">
        <f t="shared" si="1"/>
        <v>#DIV/0!</v>
      </c>
      <c r="AM42" s="99" t="e">
        <f t="shared" si="2"/>
        <v>#DIV/0!</v>
      </c>
      <c r="AN42" s="99" t="e">
        <f t="shared" si="3"/>
        <v>#DIV/0!</v>
      </c>
      <c r="AO42" s="17">
        <f t="shared" si="4"/>
        <v>0</v>
      </c>
      <c r="AP42" s="17">
        <f t="shared" si="5"/>
        <v>0</v>
      </c>
      <c r="AQ42" s="17">
        <f t="shared" si="6"/>
        <v>0</v>
      </c>
      <c r="AR42" s="17" t="e">
        <f t="shared" si="7"/>
        <v>#DIV/0!</v>
      </c>
      <c r="AS42" s="12">
        <f t="shared" si="8"/>
        <v>0</v>
      </c>
      <c r="AT42" s="12">
        <f t="shared" si="9"/>
        <v>0</v>
      </c>
      <c r="AU42" s="12">
        <f t="shared" si="10"/>
        <v>0</v>
      </c>
      <c r="AV42" s="12">
        <f t="shared" si="11"/>
        <v>0</v>
      </c>
      <c r="AW42" s="13">
        <v>0.2</v>
      </c>
      <c r="AX42" s="13">
        <v>0.8</v>
      </c>
      <c r="AY42" s="12">
        <f t="shared" si="12"/>
        <v>0</v>
      </c>
      <c r="AZ42" s="12">
        <f t="shared" si="13"/>
        <v>0</v>
      </c>
      <c r="BA42" s="12">
        <f t="shared" si="14"/>
        <v>0</v>
      </c>
      <c r="BB42" s="12" t="e">
        <f t="shared" si="15"/>
        <v>#DIV/0!</v>
      </c>
      <c r="BC42" s="12">
        <f t="shared" si="16"/>
        <v>0</v>
      </c>
      <c r="BD42" s="12">
        <f t="shared" si="17"/>
        <v>0</v>
      </c>
      <c r="BE42" s="12">
        <f t="shared" si="18"/>
        <v>0</v>
      </c>
      <c r="BF42" s="12">
        <f t="shared" si="19"/>
        <v>0</v>
      </c>
      <c r="BG42" s="110">
        <f t="shared" si="20"/>
        <v>0</v>
      </c>
      <c r="BH42" s="110">
        <f t="shared" si="21"/>
        <v>0</v>
      </c>
      <c r="BI42" s="110">
        <f t="shared" si="22"/>
        <v>0</v>
      </c>
      <c r="BJ42" s="110" t="e">
        <f t="shared" si="23"/>
        <v>#DIV/0!</v>
      </c>
      <c r="BK42" s="269"/>
      <c r="BL42" s="269"/>
      <c r="BM42" s="269"/>
      <c r="BN42" s="269"/>
      <c r="BO42" s="272"/>
      <c r="BP42" s="272"/>
      <c r="BQ42" s="272"/>
      <c r="BR42" s="272"/>
      <c r="BS42" s="289"/>
    </row>
    <row r="43" spans="1:71" s="2" customFormat="1" ht="124.2" x14ac:dyDescent="0.3">
      <c r="A43" s="282"/>
      <c r="B43" s="284" t="s">
        <v>1835</v>
      </c>
      <c r="C43" s="328"/>
      <c r="D43" s="330"/>
      <c r="E43" s="49" t="s">
        <v>1762</v>
      </c>
      <c r="F43" s="151"/>
      <c r="G43" s="316"/>
      <c r="H43" s="233"/>
      <c r="I43" s="204"/>
      <c r="J43" s="204"/>
      <c r="K43" s="204"/>
      <c r="L43" s="275"/>
      <c r="M43" s="43"/>
      <c r="N43" s="46">
        <v>24</v>
      </c>
      <c r="O43" s="49" t="s">
        <v>1902</v>
      </c>
      <c r="P43" s="179">
        <v>45051</v>
      </c>
      <c r="Q43" s="179">
        <v>45086</v>
      </c>
      <c r="R43" s="53" t="s">
        <v>2027</v>
      </c>
      <c r="S43" s="78"/>
      <c r="T43" s="79"/>
      <c r="U43" s="79"/>
      <c r="V43" s="80"/>
      <c r="W43" s="43"/>
      <c r="X43" s="239"/>
      <c r="Y43" s="229"/>
      <c r="Z43" s="240"/>
      <c r="AA43" s="182"/>
      <c r="AB43" s="185"/>
      <c r="AC43" s="91"/>
      <c r="AD43" s="92"/>
      <c r="AE43" s="92"/>
      <c r="AF43" s="93"/>
      <c r="AH43" s="278"/>
      <c r="AI43" s="280"/>
      <c r="AJ43" s="63"/>
      <c r="AK43" s="11" t="e">
        <f t="shared" si="0"/>
        <v>#DIV/0!</v>
      </c>
      <c r="AL43" s="99" t="e">
        <f t="shared" si="1"/>
        <v>#DIV/0!</v>
      </c>
      <c r="AM43" s="99" t="e">
        <f t="shared" si="2"/>
        <v>#DIV/0!</v>
      </c>
      <c r="AN43" s="99" t="e">
        <f t="shared" si="3"/>
        <v>#DIV/0!</v>
      </c>
      <c r="AO43" s="17">
        <f t="shared" si="4"/>
        <v>0</v>
      </c>
      <c r="AP43" s="17">
        <f t="shared" si="5"/>
        <v>0</v>
      </c>
      <c r="AQ43" s="17">
        <f t="shared" si="6"/>
        <v>0</v>
      </c>
      <c r="AR43" s="17" t="e">
        <f t="shared" si="7"/>
        <v>#DIV/0!</v>
      </c>
      <c r="AS43" s="12" t="e">
        <f t="shared" si="8"/>
        <v>#DIV/0!</v>
      </c>
      <c r="AT43" s="12" t="e">
        <f t="shared" si="9"/>
        <v>#DIV/0!</v>
      </c>
      <c r="AU43" s="12" t="e">
        <f t="shared" si="10"/>
        <v>#DIV/0!</v>
      </c>
      <c r="AV43" s="12" t="e">
        <f t="shared" si="11"/>
        <v>#DIV/0!</v>
      </c>
      <c r="AW43" s="13">
        <v>0.2</v>
      </c>
      <c r="AX43" s="13">
        <v>0.8</v>
      </c>
      <c r="AY43" s="12">
        <f t="shared" si="12"/>
        <v>0</v>
      </c>
      <c r="AZ43" s="12">
        <f t="shared" si="13"/>
        <v>0</v>
      </c>
      <c r="BA43" s="12">
        <f t="shared" si="14"/>
        <v>0</v>
      </c>
      <c r="BB43" s="12" t="e">
        <f t="shared" si="15"/>
        <v>#DIV/0!</v>
      </c>
      <c r="BC43" s="12" t="e">
        <f t="shared" si="16"/>
        <v>#DIV/0!</v>
      </c>
      <c r="BD43" s="12" t="e">
        <f t="shared" si="17"/>
        <v>#DIV/0!</v>
      </c>
      <c r="BE43" s="12" t="e">
        <f t="shared" si="18"/>
        <v>#DIV/0!</v>
      </c>
      <c r="BF43" s="12" t="e">
        <f t="shared" si="19"/>
        <v>#DIV/0!</v>
      </c>
      <c r="BG43" s="110" t="e">
        <f t="shared" si="20"/>
        <v>#DIV/0!</v>
      </c>
      <c r="BH43" s="110" t="e">
        <f t="shared" si="21"/>
        <v>#DIV/0!</v>
      </c>
      <c r="BI43" s="110" t="e">
        <f t="shared" si="22"/>
        <v>#DIV/0!</v>
      </c>
      <c r="BJ43" s="110" t="e">
        <f t="shared" si="23"/>
        <v>#DIV/0!</v>
      </c>
      <c r="BK43" s="269"/>
      <c r="BL43" s="269"/>
      <c r="BM43" s="269"/>
      <c r="BN43" s="269"/>
      <c r="BO43" s="272"/>
      <c r="BP43" s="272"/>
      <c r="BQ43" s="272"/>
      <c r="BR43" s="272"/>
      <c r="BS43" s="289"/>
    </row>
    <row r="44" spans="1:71" s="2" customFormat="1" ht="83.4" thickBot="1" x14ac:dyDescent="0.35">
      <c r="A44" s="290"/>
      <c r="B44" s="284" t="s">
        <v>1833</v>
      </c>
      <c r="C44" s="328"/>
      <c r="D44" s="330"/>
      <c r="E44" s="50" t="s">
        <v>1763</v>
      </c>
      <c r="F44" s="152"/>
      <c r="G44" s="316"/>
      <c r="H44" s="241"/>
      <c r="I44" s="242"/>
      <c r="J44" s="242"/>
      <c r="K44" s="242"/>
      <c r="L44" s="276"/>
      <c r="M44" s="43"/>
      <c r="N44" s="47">
        <v>25</v>
      </c>
      <c r="O44" s="51" t="s">
        <v>1920</v>
      </c>
      <c r="P44" s="178">
        <v>45014</v>
      </c>
      <c r="Q44" s="178">
        <v>45089</v>
      </c>
      <c r="R44" s="54" t="s">
        <v>2033</v>
      </c>
      <c r="S44" s="81"/>
      <c r="T44" s="82"/>
      <c r="U44" s="82"/>
      <c r="V44" s="83"/>
      <c r="W44" s="43"/>
      <c r="X44" s="243"/>
      <c r="Y44" s="229"/>
      <c r="Z44" s="244"/>
      <c r="AA44" s="245"/>
      <c r="AB44" s="188"/>
      <c r="AC44" s="94"/>
      <c r="AD44" s="95"/>
      <c r="AE44" s="95"/>
      <c r="AF44" s="96"/>
      <c r="AH44" s="318"/>
      <c r="AI44" s="320"/>
      <c r="AJ44" s="63"/>
      <c r="AK44" s="18" t="e">
        <f t="shared" si="0"/>
        <v>#DIV/0!</v>
      </c>
      <c r="AL44" s="101" t="e">
        <f t="shared" si="1"/>
        <v>#DIV/0!</v>
      </c>
      <c r="AM44" s="101" t="e">
        <f t="shared" si="2"/>
        <v>#DIV/0!</v>
      </c>
      <c r="AN44" s="101" t="e">
        <f t="shared" si="3"/>
        <v>#DIV/0!</v>
      </c>
      <c r="AO44" s="19">
        <f t="shared" si="4"/>
        <v>0</v>
      </c>
      <c r="AP44" s="19">
        <f t="shared" si="5"/>
        <v>0</v>
      </c>
      <c r="AQ44" s="19">
        <f t="shared" si="6"/>
        <v>0</v>
      </c>
      <c r="AR44" s="19" t="e">
        <f t="shared" si="7"/>
        <v>#DIV/0!</v>
      </c>
      <c r="AS44" s="20" t="e">
        <f t="shared" si="8"/>
        <v>#DIV/0!</v>
      </c>
      <c r="AT44" s="20" t="e">
        <f t="shared" si="9"/>
        <v>#DIV/0!</v>
      </c>
      <c r="AU44" s="20" t="e">
        <f t="shared" si="10"/>
        <v>#DIV/0!</v>
      </c>
      <c r="AV44" s="20" t="e">
        <f t="shared" si="11"/>
        <v>#DIV/0!</v>
      </c>
      <c r="AW44" s="21">
        <v>0.2</v>
      </c>
      <c r="AX44" s="21">
        <v>0.8</v>
      </c>
      <c r="AY44" s="20">
        <f t="shared" si="12"/>
        <v>0</v>
      </c>
      <c r="AZ44" s="20">
        <f t="shared" si="13"/>
        <v>0</v>
      </c>
      <c r="BA44" s="20">
        <f t="shared" si="14"/>
        <v>0</v>
      </c>
      <c r="BB44" s="20" t="e">
        <f t="shared" si="15"/>
        <v>#DIV/0!</v>
      </c>
      <c r="BC44" s="20" t="e">
        <f t="shared" si="16"/>
        <v>#DIV/0!</v>
      </c>
      <c r="BD44" s="20" t="e">
        <f t="shared" si="17"/>
        <v>#DIV/0!</v>
      </c>
      <c r="BE44" s="20" t="e">
        <f t="shared" si="18"/>
        <v>#DIV/0!</v>
      </c>
      <c r="BF44" s="20" t="e">
        <f t="shared" si="19"/>
        <v>#DIV/0!</v>
      </c>
      <c r="BG44" s="111" t="e">
        <f t="shared" si="20"/>
        <v>#DIV/0!</v>
      </c>
      <c r="BH44" s="111" t="e">
        <f t="shared" si="21"/>
        <v>#DIV/0!</v>
      </c>
      <c r="BI44" s="111" t="e">
        <f t="shared" si="22"/>
        <v>#DIV/0!</v>
      </c>
      <c r="BJ44" s="111" t="e">
        <f t="shared" si="23"/>
        <v>#DIV/0!</v>
      </c>
      <c r="BK44" s="270"/>
      <c r="BL44" s="270"/>
      <c r="BM44" s="270"/>
      <c r="BN44" s="270"/>
      <c r="BO44" s="273"/>
      <c r="BP44" s="273"/>
      <c r="BQ44" s="273"/>
      <c r="BR44" s="273"/>
      <c r="BS44" s="366"/>
    </row>
    <row r="45" spans="1:71" s="2" customFormat="1" ht="111" thickBot="1" x14ac:dyDescent="0.35">
      <c r="A45" s="205">
        <v>5</v>
      </c>
      <c r="B45" s="213" t="s">
        <v>1834</v>
      </c>
      <c r="C45" s="214">
        <v>0.05</v>
      </c>
      <c r="D45" s="215"/>
      <c r="E45" s="206" t="s">
        <v>1754</v>
      </c>
      <c r="F45" s="216"/>
      <c r="G45" s="246"/>
      <c r="H45" s="247"/>
      <c r="I45" s="231"/>
      <c r="J45" s="231"/>
      <c r="K45" s="231"/>
      <c r="L45" s="232"/>
      <c r="M45" s="43"/>
      <c r="N45" s="205">
        <v>1</v>
      </c>
      <c r="O45" s="206" t="s">
        <v>1922</v>
      </c>
      <c r="P45" s="207">
        <v>45002</v>
      </c>
      <c r="Q45" s="207">
        <v>45023</v>
      </c>
      <c r="R45" s="208" t="s">
        <v>2036</v>
      </c>
      <c r="S45" s="75"/>
      <c r="T45" s="76"/>
      <c r="U45" s="76"/>
      <c r="V45" s="77"/>
      <c r="W45" s="43"/>
      <c r="X45" s="217" t="s">
        <v>149</v>
      </c>
      <c r="Y45" s="218" t="s">
        <v>150</v>
      </c>
      <c r="Z45" s="218" t="s">
        <v>132</v>
      </c>
      <c r="AA45" s="219" t="s">
        <v>1852</v>
      </c>
      <c r="AB45" s="220">
        <v>1</v>
      </c>
      <c r="AC45" s="211"/>
      <c r="AD45" s="89"/>
      <c r="AE45" s="89"/>
      <c r="AF45" s="90"/>
      <c r="AH45" s="167" t="s">
        <v>97</v>
      </c>
      <c r="AI45" s="168" t="s">
        <v>47</v>
      </c>
      <c r="AJ45" s="63"/>
      <c r="AK45" s="7" t="e">
        <f t="shared" si="0"/>
        <v>#DIV/0!</v>
      </c>
      <c r="AL45" s="100" t="e">
        <f t="shared" si="1"/>
        <v>#DIV/0!</v>
      </c>
      <c r="AM45" s="100" t="e">
        <f t="shared" si="2"/>
        <v>#DIV/0!</v>
      </c>
      <c r="AN45" s="100" t="e">
        <f t="shared" si="3"/>
        <v>#DIV/0!</v>
      </c>
      <c r="AO45" s="27">
        <f t="shared" si="4"/>
        <v>0</v>
      </c>
      <c r="AP45" s="27">
        <f t="shared" si="5"/>
        <v>0</v>
      </c>
      <c r="AQ45" s="27">
        <f t="shared" si="6"/>
        <v>0</v>
      </c>
      <c r="AR45" s="27" t="e">
        <f t="shared" si="7"/>
        <v>#DIV/0!</v>
      </c>
      <c r="AS45" s="22">
        <f t="shared" si="8"/>
        <v>0</v>
      </c>
      <c r="AT45" s="22">
        <f t="shared" si="9"/>
        <v>0</v>
      </c>
      <c r="AU45" s="22">
        <f t="shared" si="10"/>
        <v>0</v>
      </c>
      <c r="AV45" s="22">
        <f t="shared" si="11"/>
        <v>0</v>
      </c>
      <c r="AW45" s="23">
        <v>0.2</v>
      </c>
      <c r="AX45" s="23">
        <v>0.8</v>
      </c>
      <c r="AY45" s="22">
        <f t="shared" si="12"/>
        <v>0</v>
      </c>
      <c r="AZ45" s="22">
        <f t="shared" si="13"/>
        <v>0</v>
      </c>
      <c r="BA45" s="22">
        <f t="shared" si="14"/>
        <v>0</v>
      </c>
      <c r="BB45" s="22" t="e">
        <f t="shared" si="15"/>
        <v>#DIV/0!</v>
      </c>
      <c r="BC45" s="22">
        <f t="shared" si="16"/>
        <v>0</v>
      </c>
      <c r="BD45" s="22">
        <f t="shared" si="17"/>
        <v>0</v>
      </c>
      <c r="BE45" s="22">
        <f t="shared" si="18"/>
        <v>0</v>
      </c>
      <c r="BF45" s="22">
        <f t="shared" si="19"/>
        <v>0</v>
      </c>
      <c r="BG45" s="112">
        <f t="shared" si="20"/>
        <v>0</v>
      </c>
      <c r="BH45" s="109">
        <f t="shared" si="21"/>
        <v>0</v>
      </c>
      <c r="BI45" s="109">
        <f t="shared" si="22"/>
        <v>0</v>
      </c>
      <c r="BJ45" s="109" t="e">
        <f t="shared" si="23"/>
        <v>#DIV/0!</v>
      </c>
      <c r="BK45" s="160">
        <f t="shared" ref="BK45:BN46" si="36">AVERAGEIF(BG45:BG45,"&lt;&gt;#¡DIV/0!")</f>
        <v>0</v>
      </c>
      <c r="BL45" s="160">
        <f t="shared" si="36"/>
        <v>0</v>
      </c>
      <c r="BM45" s="160">
        <f t="shared" si="36"/>
        <v>0</v>
      </c>
      <c r="BN45" s="160" t="e">
        <f t="shared" si="36"/>
        <v>#DIV/0!</v>
      </c>
      <c r="BO45" s="158">
        <f t="shared" ref="BO45" si="37">+C45*BK45</f>
        <v>0</v>
      </c>
      <c r="BP45" s="158">
        <f t="shared" ref="BP45" si="38">+C45*BL45</f>
        <v>0</v>
      </c>
      <c r="BQ45" s="158">
        <f t="shared" ref="BQ45" si="39">+C45*BM45</f>
        <v>0</v>
      </c>
      <c r="BR45" s="158" t="e">
        <f t="shared" ref="BR45" si="40">+C45*BN45</f>
        <v>#DIV/0!</v>
      </c>
      <c r="BS45" s="159" t="e">
        <f>SUM(BO45:BR45)</f>
        <v>#DIV/0!</v>
      </c>
    </row>
    <row r="46" spans="1:71" s="2" customFormat="1" ht="97.2" thickBot="1" x14ac:dyDescent="0.35">
      <c r="A46" s="172">
        <v>6</v>
      </c>
      <c r="B46" s="165" t="s">
        <v>1835</v>
      </c>
      <c r="C46" s="112">
        <v>0.1</v>
      </c>
      <c r="D46" s="173"/>
      <c r="E46" s="55" t="s">
        <v>1756</v>
      </c>
      <c r="F46" s="29"/>
      <c r="G46" s="169" t="s">
        <v>1926</v>
      </c>
      <c r="H46" s="230"/>
      <c r="I46" s="231"/>
      <c r="J46" s="231"/>
      <c r="K46" s="231"/>
      <c r="L46" s="232"/>
      <c r="M46" s="43"/>
      <c r="N46" s="209">
        <v>1</v>
      </c>
      <c r="O46" s="24" t="s">
        <v>1924</v>
      </c>
      <c r="P46" s="210">
        <v>44959</v>
      </c>
      <c r="Q46" s="210">
        <v>45000</v>
      </c>
      <c r="R46" s="169" t="s">
        <v>2028</v>
      </c>
      <c r="S46" s="75"/>
      <c r="T46" s="76"/>
      <c r="U46" s="76"/>
      <c r="V46" s="77"/>
      <c r="W46" s="43"/>
      <c r="X46" s="248" t="s">
        <v>189</v>
      </c>
      <c r="Y46" s="222" t="s">
        <v>1923</v>
      </c>
      <c r="Z46" s="223" t="s">
        <v>191</v>
      </c>
      <c r="AA46" s="219" t="s">
        <v>1852</v>
      </c>
      <c r="AB46" s="220">
        <v>3</v>
      </c>
      <c r="AC46" s="88"/>
      <c r="AD46" s="89"/>
      <c r="AE46" s="89"/>
      <c r="AF46" s="90"/>
      <c r="AH46" s="221" t="s">
        <v>97</v>
      </c>
      <c r="AI46" s="208" t="s">
        <v>47</v>
      </c>
      <c r="AJ46" s="63"/>
      <c r="AK46" s="7" t="e">
        <f t="shared" si="0"/>
        <v>#DIV/0!</v>
      </c>
      <c r="AL46" s="100" t="e">
        <f t="shared" si="1"/>
        <v>#DIV/0!</v>
      </c>
      <c r="AM46" s="100" t="e">
        <f t="shared" si="2"/>
        <v>#DIV/0!</v>
      </c>
      <c r="AN46" s="100" t="e">
        <f t="shared" si="3"/>
        <v>#DIV/0!</v>
      </c>
      <c r="AO46" s="27">
        <f t="shared" si="4"/>
        <v>0</v>
      </c>
      <c r="AP46" s="27">
        <f t="shared" si="5"/>
        <v>0</v>
      </c>
      <c r="AQ46" s="27">
        <f t="shared" si="6"/>
        <v>0</v>
      </c>
      <c r="AR46" s="27" t="e">
        <f t="shared" si="7"/>
        <v>#DIV/0!</v>
      </c>
      <c r="AS46" s="22">
        <f t="shared" si="8"/>
        <v>0</v>
      </c>
      <c r="AT46" s="22">
        <f t="shared" si="9"/>
        <v>0</v>
      </c>
      <c r="AU46" s="22">
        <f t="shared" si="10"/>
        <v>0</v>
      </c>
      <c r="AV46" s="22">
        <f t="shared" si="11"/>
        <v>0</v>
      </c>
      <c r="AW46" s="23">
        <v>0.2</v>
      </c>
      <c r="AX46" s="23">
        <v>0.8</v>
      </c>
      <c r="AY46" s="22">
        <f t="shared" si="12"/>
        <v>0</v>
      </c>
      <c r="AZ46" s="22">
        <f t="shared" si="13"/>
        <v>0</v>
      </c>
      <c r="BA46" s="22">
        <f t="shared" si="14"/>
        <v>0</v>
      </c>
      <c r="BB46" s="22" t="e">
        <f t="shared" si="15"/>
        <v>#DIV/0!</v>
      </c>
      <c r="BC46" s="22">
        <f t="shared" si="16"/>
        <v>0</v>
      </c>
      <c r="BD46" s="22">
        <f t="shared" si="17"/>
        <v>0</v>
      </c>
      <c r="BE46" s="22">
        <f t="shared" si="18"/>
        <v>0</v>
      </c>
      <c r="BF46" s="22">
        <f t="shared" si="19"/>
        <v>0</v>
      </c>
      <c r="BG46" s="112">
        <f t="shared" si="20"/>
        <v>0</v>
      </c>
      <c r="BH46" s="109">
        <f t="shared" si="21"/>
        <v>0</v>
      </c>
      <c r="BI46" s="109">
        <f t="shared" si="22"/>
        <v>0</v>
      </c>
      <c r="BJ46" s="109" t="e">
        <f t="shared" si="23"/>
        <v>#DIV/0!</v>
      </c>
      <c r="BK46" s="160">
        <f t="shared" si="36"/>
        <v>0</v>
      </c>
      <c r="BL46" s="160">
        <f t="shared" si="36"/>
        <v>0</v>
      </c>
      <c r="BM46" s="160">
        <f t="shared" si="36"/>
        <v>0</v>
      </c>
      <c r="BN46" s="160" t="e">
        <f t="shared" si="36"/>
        <v>#DIV/0!</v>
      </c>
      <c r="BO46" s="158">
        <f t="shared" ref="BO46" si="41">+C46*BK46</f>
        <v>0</v>
      </c>
      <c r="BP46" s="158">
        <f t="shared" ref="BP46" si="42">+C46*BL46</f>
        <v>0</v>
      </c>
      <c r="BQ46" s="158">
        <f t="shared" ref="BQ46" si="43">+C46*BM46</f>
        <v>0</v>
      </c>
      <c r="BR46" s="158" t="e">
        <f t="shared" ref="BR46" si="44">+C46*BN46</f>
        <v>#DIV/0!</v>
      </c>
      <c r="BS46" s="159" t="e">
        <f>SUM(BO46:BR46)</f>
        <v>#DIV/0!</v>
      </c>
    </row>
    <row r="47" spans="1:71" s="2" customFormat="1" ht="96.6" x14ac:dyDescent="0.3">
      <c r="A47" s="281">
        <v>7</v>
      </c>
      <c r="B47" s="283" t="s">
        <v>1836</v>
      </c>
      <c r="C47" s="285">
        <v>0.1</v>
      </c>
      <c r="D47" s="287"/>
      <c r="E47" s="48"/>
      <c r="F47" s="15"/>
      <c r="G47" s="295" t="s">
        <v>1925</v>
      </c>
      <c r="H47" s="230"/>
      <c r="I47" s="231"/>
      <c r="J47" s="231"/>
      <c r="K47" s="231"/>
      <c r="L47" s="274"/>
      <c r="M47" s="43"/>
      <c r="N47" s="45">
        <v>1</v>
      </c>
      <c r="O47" s="48" t="s">
        <v>1847</v>
      </c>
      <c r="P47" s="174">
        <v>44965</v>
      </c>
      <c r="Q47" s="174">
        <v>44985</v>
      </c>
      <c r="R47" s="52" t="s">
        <v>1874</v>
      </c>
      <c r="S47" s="226"/>
      <c r="T47" s="76"/>
      <c r="U47" s="76"/>
      <c r="V47" s="77"/>
      <c r="W47" s="43"/>
      <c r="X47" s="161" t="s">
        <v>189</v>
      </c>
      <c r="Y47" s="26" t="s">
        <v>1923</v>
      </c>
      <c r="Z47" s="224" t="s">
        <v>191</v>
      </c>
      <c r="AA47" s="225" t="s">
        <v>1852</v>
      </c>
      <c r="AB47" s="186">
        <v>3</v>
      </c>
      <c r="AC47" s="88"/>
      <c r="AD47" s="89"/>
      <c r="AE47" s="89"/>
      <c r="AF47" s="90"/>
      <c r="AG47" s="62"/>
      <c r="AH47" s="277" t="s">
        <v>97</v>
      </c>
      <c r="AI47" s="279" t="s">
        <v>47</v>
      </c>
      <c r="AJ47" s="63"/>
      <c r="AK47" s="7" t="e">
        <f t="shared" si="0"/>
        <v>#DIV/0!</v>
      </c>
      <c r="AL47" s="100" t="e">
        <f t="shared" si="1"/>
        <v>#DIV/0!</v>
      </c>
      <c r="AM47" s="100" t="e">
        <f t="shared" si="2"/>
        <v>#DIV/0!</v>
      </c>
      <c r="AN47" s="100" t="e">
        <f t="shared" si="3"/>
        <v>#DIV/0!</v>
      </c>
      <c r="AO47" s="27">
        <f t="shared" si="4"/>
        <v>0</v>
      </c>
      <c r="AP47" s="27">
        <f t="shared" si="5"/>
        <v>0</v>
      </c>
      <c r="AQ47" s="27">
        <f t="shared" si="6"/>
        <v>0</v>
      </c>
      <c r="AR47" s="27" t="e">
        <f t="shared" si="7"/>
        <v>#DIV/0!</v>
      </c>
      <c r="AS47" s="22">
        <f t="shared" si="8"/>
        <v>0</v>
      </c>
      <c r="AT47" s="22">
        <f t="shared" si="9"/>
        <v>0</v>
      </c>
      <c r="AU47" s="22">
        <f t="shared" si="10"/>
        <v>0</v>
      </c>
      <c r="AV47" s="22">
        <f t="shared" si="11"/>
        <v>0</v>
      </c>
      <c r="AW47" s="23">
        <v>0.2</v>
      </c>
      <c r="AX47" s="23">
        <v>0.8</v>
      </c>
      <c r="AY47" s="22">
        <f t="shared" si="12"/>
        <v>0</v>
      </c>
      <c r="AZ47" s="22">
        <f t="shared" si="13"/>
        <v>0</v>
      </c>
      <c r="BA47" s="22">
        <f t="shared" si="14"/>
        <v>0</v>
      </c>
      <c r="BB47" s="22" t="e">
        <f t="shared" si="15"/>
        <v>#DIV/0!</v>
      </c>
      <c r="BC47" s="22">
        <f t="shared" si="16"/>
        <v>0</v>
      </c>
      <c r="BD47" s="22">
        <f t="shared" si="17"/>
        <v>0</v>
      </c>
      <c r="BE47" s="22">
        <f t="shared" si="18"/>
        <v>0</v>
      </c>
      <c r="BF47" s="22">
        <f t="shared" si="19"/>
        <v>0</v>
      </c>
      <c r="BG47" s="112">
        <f t="shared" si="20"/>
        <v>0</v>
      </c>
      <c r="BH47" s="109">
        <f t="shared" si="21"/>
        <v>0</v>
      </c>
      <c r="BI47" s="109">
        <f t="shared" si="22"/>
        <v>0</v>
      </c>
      <c r="BJ47" s="109" t="e">
        <f t="shared" si="23"/>
        <v>#DIV/0!</v>
      </c>
      <c r="BK47" s="269" t="e">
        <f>AVERAGEIF(BG47:BG50,"&lt;&gt;#¡DIV/0!")</f>
        <v>#DIV/0!</v>
      </c>
      <c r="BL47" s="269" t="e">
        <f>AVERAGEIF(BH47:BH50,"&lt;&gt;#¡DIV/0!")</f>
        <v>#DIV/0!</v>
      </c>
      <c r="BM47" s="269" t="e">
        <f>AVERAGEIF(BI47:BI50,"&lt;&gt;#¡DIV/0!")</f>
        <v>#DIV/0!</v>
      </c>
      <c r="BN47" s="269" t="e">
        <f>AVERAGEIF(BJ47:BJ50,"&lt;&gt;#¡DIV/0!")</f>
        <v>#DIV/0!</v>
      </c>
      <c r="BO47" s="271" t="e">
        <f t="shared" ref="BO47" si="45">+C47*BK47</f>
        <v>#DIV/0!</v>
      </c>
      <c r="BP47" s="271" t="e">
        <f t="shared" ref="BP47" si="46">+C47*BL47</f>
        <v>#DIV/0!</v>
      </c>
      <c r="BQ47" s="271" t="e">
        <f t="shared" ref="BQ47" si="47">+C47*BM47</f>
        <v>#DIV/0!</v>
      </c>
      <c r="BR47" s="271" t="e">
        <f t="shared" ref="BR47" si="48">+C47*BN47</f>
        <v>#DIV/0!</v>
      </c>
      <c r="BS47" s="289" t="e">
        <f>SUM(BO47:BR50)</f>
        <v>#DIV/0!</v>
      </c>
    </row>
    <row r="48" spans="1:71" s="2" customFormat="1" ht="96.6" x14ac:dyDescent="0.3">
      <c r="A48" s="282"/>
      <c r="B48" s="284" t="s">
        <v>1837</v>
      </c>
      <c r="C48" s="286"/>
      <c r="D48" s="288"/>
      <c r="E48" s="49" t="s">
        <v>1756</v>
      </c>
      <c r="F48" s="151">
        <v>262</v>
      </c>
      <c r="G48" s="316"/>
      <c r="H48" s="233"/>
      <c r="I48" s="204"/>
      <c r="J48" s="204"/>
      <c r="K48" s="204"/>
      <c r="L48" s="275"/>
      <c r="M48" s="43"/>
      <c r="N48" s="46">
        <v>2</v>
      </c>
      <c r="O48" s="49" t="s">
        <v>1927</v>
      </c>
      <c r="P48" s="175">
        <v>45005</v>
      </c>
      <c r="Q48" s="175">
        <v>45127</v>
      </c>
      <c r="R48" s="53" t="s">
        <v>2037</v>
      </c>
      <c r="S48" s="227"/>
      <c r="T48" s="79"/>
      <c r="U48" s="79"/>
      <c r="V48" s="80"/>
      <c r="W48" s="43"/>
      <c r="X48" s="162" t="s">
        <v>1973</v>
      </c>
      <c r="Y48" s="14" t="s">
        <v>1898</v>
      </c>
      <c r="Z48" s="14" t="s">
        <v>172</v>
      </c>
      <c r="AA48" s="182" t="s">
        <v>1852</v>
      </c>
      <c r="AB48" s="185">
        <v>1</v>
      </c>
      <c r="AC48" s="91"/>
      <c r="AD48" s="92"/>
      <c r="AE48" s="92"/>
      <c r="AF48" s="93"/>
      <c r="AH48" s="278"/>
      <c r="AI48" s="280"/>
      <c r="AJ48" s="63"/>
      <c r="AK48" s="11">
        <f t="shared" si="0"/>
        <v>0</v>
      </c>
      <c r="AL48" s="99">
        <f t="shared" si="1"/>
        <v>0</v>
      </c>
      <c r="AM48" s="99">
        <f t="shared" si="2"/>
        <v>0</v>
      </c>
      <c r="AN48" s="99">
        <f t="shared" si="3"/>
        <v>0</v>
      </c>
      <c r="AO48" s="17">
        <f t="shared" si="4"/>
        <v>0</v>
      </c>
      <c r="AP48" s="17">
        <f t="shared" si="5"/>
        <v>0</v>
      </c>
      <c r="AQ48" s="17">
        <f t="shared" si="6"/>
        <v>0</v>
      </c>
      <c r="AR48" s="17" t="e">
        <f t="shared" si="7"/>
        <v>#DIV/0!</v>
      </c>
      <c r="AS48" s="12">
        <f t="shared" si="8"/>
        <v>0</v>
      </c>
      <c r="AT48" s="12">
        <f t="shared" si="9"/>
        <v>0</v>
      </c>
      <c r="AU48" s="12">
        <f t="shared" si="10"/>
        <v>0</v>
      </c>
      <c r="AV48" s="12">
        <f t="shared" si="11"/>
        <v>0</v>
      </c>
      <c r="AW48" s="13">
        <v>0.2</v>
      </c>
      <c r="AX48" s="13">
        <v>0.8</v>
      </c>
      <c r="AY48" s="12">
        <f t="shared" si="12"/>
        <v>0</v>
      </c>
      <c r="AZ48" s="12">
        <f t="shared" si="13"/>
        <v>0</v>
      </c>
      <c r="BA48" s="12">
        <f t="shared" si="14"/>
        <v>0</v>
      </c>
      <c r="BB48" s="12" t="e">
        <f t="shared" si="15"/>
        <v>#DIV/0!</v>
      </c>
      <c r="BC48" s="12">
        <f t="shared" si="16"/>
        <v>0</v>
      </c>
      <c r="BD48" s="12">
        <f t="shared" si="17"/>
        <v>0</v>
      </c>
      <c r="BE48" s="12">
        <f t="shared" si="18"/>
        <v>0</v>
      </c>
      <c r="BF48" s="12">
        <f t="shared" si="19"/>
        <v>0</v>
      </c>
      <c r="BG48" s="110">
        <f t="shared" si="20"/>
        <v>0</v>
      </c>
      <c r="BH48" s="110">
        <f t="shared" si="21"/>
        <v>0</v>
      </c>
      <c r="BI48" s="110">
        <f t="shared" si="22"/>
        <v>0</v>
      </c>
      <c r="BJ48" s="110" t="e">
        <f t="shared" si="23"/>
        <v>#DIV/0!</v>
      </c>
      <c r="BK48" s="269"/>
      <c r="BL48" s="269"/>
      <c r="BM48" s="269"/>
      <c r="BN48" s="269"/>
      <c r="BO48" s="272"/>
      <c r="BP48" s="272"/>
      <c r="BQ48" s="272"/>
      <c r="BR48" s="272"/>
      <c r="BS48" s="289"/>
    </row>
    <row r="49" spans="1:71" s="2" customFormat="1" ht="96.6" x14ac:dyDescent="0.3">
      <c r="A49" s="282"/>
      <c r="B49" s="284" t="s">
        <v>1838</v>
      </c>
      <c r="C49" s="286"/>
      <c r="D49" s="288"/>
      <c r="E49" s="49" t="s">
        <v>1756</v>
      </c>
      <c r="F49" s="151">
        <v>262</v>
      </c>
      <c r="G49" s="316"/>
      <c r="H49" s="233"/>
      <c r="I49" s="204"/>
      <c r="J49" s="204"/>
      <c r="K49" s="204"/>
      <c r="L49" s="275"/>
      <c r="M49" s="43"/>
      <c r="N49" s="46">
        <v>3</v>
      </c>
      <c r="O49" s="49" t="s">
        <v>1928</v>
      </c>
      <c r="P49" s="175">
        <v>45005</v>
      </c>
      <c r="Q49" s="175">
        <v>45128</v>
      </c>
      <c r="R49" s="53" t="s">
        <v>2038</v>
      </c>
      <c r="S49" s="227"/>
      <c r="T49" s="79"/>
      <c r="U49" s="79"/>
      <c r="V49" s="80"/>
      <c r="W49" s="43"/>
      <c r="X49" s="162" t="s">
        <v>1974</v>
      </c>
      <c r="Y49" s="14" t="s">
        <v>199</v>
      </c>
      <c r="Z49" s="14" t="s">
        <v>172</v>
      </c>
      <c r="AA49" s="182" t="s">
        <v>1852</v>
      </c>
      <c r="AB49" s="185">
        <v>1</v>
      </c>
      <c r="AC49" s="91"/>
      <c r="AD49" s="92"/>
      <c r="AE49" s="92"/>
      <c r="AF49" s="93"/>
      <c r="AH49" s="278"/>
      <c r="AI49" s="280"/>
      <c r="AJ49" s="63"/>
      <c r="AK49" s="11">
        <f t="shared" si="0"/>
        <v>0</v>
      </c>
      <c r="AL49" s="99">
        <f t="shared" si="1"/>
        <v>0</v>
      </c>
      <c r="AM49" s="99">
        <f t="shared" si="2"/>
        <v>0</v>
      </c>
      <c r="AN49" s="99">
        <f t="shared" si="3"/>
        <v>0</v>
      </c>
      <c r="AO49" s="17">
        <f t="shared" si="4"/>
        <v>0</v>
      </c>
      <c r="AP49" s="17">
        <f t="shared" si="5"/>
        <v>0</v>
      </c>
      <c r="AQ49" s="17">
        <f t="shared" si="6"/>
        <v>0</v>
      </c>
      <c r="AR49" s="17" t="e">
        <f t="shared" si="7"/>
        <v>#DIV/0!</v>
      </c>
      <c r="AS49" s="12">
        <f t="shared" si="8"/>
        <v>0</v>
      </c>
      <c r="AT49" s="12">
        <f t="shared" si="9"/>
        <v>0</v>
      </c>
      <c r="AU49" s="12">
        <f t="shared" si="10"/>
        <v>0</v>
      </c>
      <c r="AV49" s="12">
        <f t="shared" si="11"/>
        <v>0</v>
      </c>
      <c r="AW49" s="13">
        <v>0.2</v>
      </c>
      <c r="AX49" s="13">
        <v>0.8</v>
      </c>
      <c r="AY49" s="12">
        <f t="shared" si="12"/>
        <v>0</v>
      </c>
      <c r="AZ49" s="12">
        <f t="shared" si="13"/>
        <v>0</v>
      </c>
      <c r="BA49" s="12">
        <f t="shared" si="14"/>
        <v>0</v>
      </c>
      <c r="BB49" s="12" t="e">
        <f t="shared" si="15"/>
        <v>#DIV/0!</v>
      </c>
      <c r="BC49" s="12">
        <f t="shared" si="16"/>
        <v>0</v>
      </c>
      <c r="BD49" s="12">
        <f t="shared" si="17"/>
        <v>0</v>
      </c>
      <c r="BE49" s="12">
        <f t="shared" si="18"/>
        <v>0</v>
      </c>
      <c r="BF49" s="12">
        <f t="shared" si="19"/>
        <v>0</v>
      </c>
      <c r="BG49" s="110">
        <f t="shared" si="20"/>
        <v>0</v>
      </c>
      <c r="BH49" s="110">
        <f t="shared" si="21"/>
        <v>0</v>
      </c>
      <c r="BI49" s="110">
        <f t="shared" si="22"/>
        <v>0</v>
      </c>
      <c r="BJ49" s="110" t="e">
        <f t="shared" si="23"/>
        <v>#DIV/0!</v>
      </c>
      <c r="BK49" s="269"/>
      <c r="BL49" s="269"/>
      <c r="BM49" s="269"/>
      <c r="BN49" s="269"/>
      <c r="BO49" s="272"/>
      <c r="BP49" s="272"/>
      <c r="BQ49" s="272"/>
      <c r="BR49" s="272"/>
      <c r="BS49" s="289"/>
    </row>
    <row r="50" spans="1:71" s="2" customFormat="1" ht="97.2" thickBot="1" x14ac:dyDescent="0.35">
      <c r="A50" s="282"/>
      <c r="B50" s="284" t="s">
        <v>1836</v>
      </c>
      <c r="C50" s="286"/>
      <c r="D50" s="288"/>
      <c r="E50" s="49" t="s">
        <v>1756</v>
      </c>
      <c r="F50" s="151">
        <v>5062</v>
      </c>
      <c r="G50" s="316"/>
      <c r="H50" s="233"/>
      <c r="I50" s="204"/>
      <c r="J50" s="204"/>
      <c r="K50" s="204"/>
      <c r="L50" s="275"/>
      <c r="M50" s="43"/>
      <c r="N50" s="46">
        <v>4</v>
      </c>
      <c r="O50" s="49" t="s">
        <v>1929</v>
      </c>
      <c r="P50" s="175">
        <v>45017</v>
      </c>
      <c r="Q50" s="175">
        <v>45129</v>
      </c>
      <c r="R50" s="53" t="s">
        <v>2028</v>
      </c>
      <c r="S50" s="227"/>
      <c r="T50" s="79"/>
      <c r="U50" s="79"/>
      <c r="V50" s="80"/>
      <c r="W50" s="43"/>
      <c r="X50" s="162"/>
      <c r="Y50" s="14"/>
      <c r="Z50" s="14"/>
      <c r="AA50" s="182"/>
      <c r="AB50" s="185"/>
      <c r="AC50" s="91"/>
      <c r="AD50" s="92"/>
      <c r="AE50" s="92"/>
      <c r="AF50" s="93"/>
      <c r="AH50" s="278"/>
      <c r="AI50" s="280"/>
      <c r="AJ50" s="63"/>
      <c r="AK50" s="11">
        <f t="shared" si="0"/>
        <v>0</v>
      </c>
      <c r="AL50" s="99">
        <f t="shared" si="1"/>
        <v>0</v>
      </c>
      <c r="AM50" s="99">
        <f t="shared" si="2"/>
        <v>0</v>
      </c>
      <c r="AN50" s="99">
        <f t="shared" si="3"/>
        <v>0</v>
      </c>
      <c r="AO50" s="17">
        <f t="shared" si="4"/>
        <v>0</v>
      </c>
      <c r="AP50" s="17">
        <f t="shared" si="5"/>
        <v>0</v>
      </c>
      <c r="AQ50" s="17">
        <f t="shared" si="6"/>
        <v>0</v>
      </c>
      <c r="AR50" s="17" t="e">
        <f t="shared" si="7"/>
        <v>#DIV/0!</v>
      </c>
      <c r="AS50" s="12" t="e">
        <f t="shared" si="8"/>
        <v>#DIV/0!</v>
      </c>
      <c r="AT50" s="12" t="e">
        <f t="shared" si="9"/>
        <v>#DIV/0!</v>
      </c>
      <c r="AU50" s="12" t="e">
        <f t="shared" si="10"/>
        <v>#DIV/0!</v>
      </c>
      <c r="AV50" s="12" t="e">
        <f t="shared" si="11"/>
        <v>#DIV/0!</v>
      </c>
      <c r="AW50" s="13">
        <v>0.2</v>
      </c>
      <c r="AX50" s="13">
        <v>0.8</v>
      </c>
      <c r="AY50" s="12">
        <f t="shared" si="12"/>
        <v>0</v>
      </c>
      <c r="AZ50" s="12">
        <f t="shared" si="13"/>
        <v>0</v>
      </c>
      <c r="BA50" s="12">
        <f t="shared" si="14"/>
        <v>0</v>
      </c>
      <c r="BB50" s="12" t="e">
        <f t="shared" si="15"/>
        <v>#DIV/0!</v>
      </c>
      <c r="BC50" s="12" t="e">
        <f t="shared" si="16"/>
        <v>#DIV/0!</v>
      </c>
      <c r="BD50" s="12" t="e">
        <f t="shared" si="17"/>
        <v>#DIV/0!</v>
      </c>
      <c r="BE50" s="12" t="e">
        <f t="shared" si="18"/>
        <v>#DIV/0!</v>
      </c>
      <c r="BF50" s="12" t="e">
        <f t="shared" si="19"/>
        <v>#DIV/0!</v>
      </c>
      <c r="BG50" s="110" t="e">
        <f t="shared" si="20"/>
        <v>#DIV/0!</v>
      </c>
      <c r="BH50" s="110" t="e">
        <f t="shared" si="21"/>
        <v>#DIV/0!</v>
      </c>
      <c r="BI50" s="110" t="e">
        <f t="shared" si="22"/>
        <v>#DIV/0!</v>
      </c>
      <c r="BJ50" s="110" t="e">
        <f t="shared" si="23"/>
        <v>#DIV/0!</v>
      </c>
      <c r="BK50" s="269"/>
      <c r="BL50" s="269"/>
      <c r="BM50" s="269"/>
      <c r="BN50" s="269"/>
      <c r="BO50" s="272"/>
      <c r="BP50" s="272"/>
      <c r="BQ50" s="272"/>
      <c r="BR50" s="272"/>
      <c r="BS50" s="289"/>
    </row>
    <row r="51" spans="1:71" s="2" customFormat="1" ht="110.4" x14ac:dyDescent="0.3">
      <c r="A51" s="281">
        <v>8</v>
      </c>
      <c r="B51" s="283" t="s">
        <v>1848</v>
      </c>
      <c r="C51" s="285">
        <v>0.05</v>
      </c>
      <c r="D51" s="287" t="s">
        <v>1849</v>
      </c>
      <c r="E51" s="48"/>
      <c r="F51" s="250"/>
      <c r="G51" s="295" t="s">
        <v>1850</v>
      </c>
      <c r="H51" s="230"/>
      <c r="I51" s="231"/>
      <c r="J51" s="231"/>
      <c r="K51" s="231"/>
      <c r="L51" s="274"/>
      <c r="M51" s="43"/>
      <c r="N51" s="45">
        <v>1</v>
      </c>
      <c r="O51" s="48" t="s">
        <v>1872</v>
      </c>
      <c r="P51" s="174">
        <v>44958</v>
      </c>
      <c r="Q51" s="174">
        <v>44986</v>
      </c>
      <c r="R51" s="52" t="s">
        <v>2039</v>
      </c>
      <c r="S51" s="226"/>
      <c r="T51" s="76"/>
      <c r="U51" s="76"/>
      <c r="V51" s="77"/>
      <c r="W51" s="43"/>
      <c r="X51" s="157" t="s">
        <v>1798</v>
      </c>
      <c r="Y51" s="181" t="s">
        <v>1851</v>
      </c>
      <c r="Z51" s="181" t="s">
        <v>1853</v>
      </c>
      <c r="AA51" s="190" t="s">
        <v>1852</v>
      </c>
      <c r="AB51" s="184">
        <v>100</v>
      </c>
      <c r="AC51" s="88"/>
      <c r="AD51" s="89"/>
      <c r="AE51" s="89"/>
      <c r="AF51" s="90"/>
      <c r="AH51" s="277" t="s">
        <v>101</v>
      </c>
      <c r="AI51" s="279" t="s">
        <v>47</v>
      </c>
      <c r="AJ51" s="63"/>
      <c r="AK51" s="7" t="e">
        <f t="shared" ref="AK51:AK76" si="49">+H51/F51</f>
        <v>#DIV/0!</v>
      </c>
      <c r="AL51" s="100" t="e">
        <f t="shared" ref="AL51:AL76" si="50">+I51/F51</f>
        <v>#DIV/0!</v>
      </c>
      <c r="AM51" s="100" t="e">
        <f t="shared" ref="AM51:AM76" si="51">+J51/F51</f>
        <v>#DIV/0!</v>
      </c>
      <c r="AN51" s="100" t="e">
        <f t="shared" ref="AN51:AN76" si="52">+K51/F51</f>
        <v>#DIV/0!</v>
      </c>
      <c r="AO51" s="27">
        <f t="shared" ref="AO51:AO76" si="53">+S51/COUNTIF(O51,"*")</f>
        <v>0</v>
      </c>
      <c r="AP51" s="27">
        <f t="shared" ref="AP51:AP76" si="54">+T51/COUNTIF(O51,"*")</f>
        <v>0</v>
      </c>
      <c r="AQ51" s="27">
        <f t="shared" ref="AQ51:AQ76" si="55">+U51/COUNTIF(O51,"*")</f>
        <v>0</v>
      </c>
      <c r="AR51" s="27" t="e">
        <f t="shared" ref="AR51:AR76" si="56">+V51/COUNTIF(V51,"*")</f>
        <v>#DIV/0!</v>
      </c>
      <c r="AS51" s="22">
        <f t="shared" ref="AS51:AS76" si="57">+AC51/AB51</f>
        <v>0</v>
      </c>
      <c r="AT51" s="22">
        <f t="shared" ref="AT51:AT76" si="58">+AD51/AB51</f>
        <v>0</v>
      </c>
      <c r="AU51" s="22">
        <f t="shared" ref="AU51:AU76" si="59">+AE51/AB51</f>
        <v>0</v>
      </c>
      <c r="AV51" s="22">
        <f t="shared" ref="AV51:AV76" si="60">+AF51/AB51</f>
        <v>0</v>
      </c>
      <c r="AW51" s="23">
        <v>0.2</v>
      </c>
      <c r="AX51" s="23">
        <v>0.8</v>
      </c>
      <c r="AY51" s="22">
        <f t="shared" ref="AY51:AY76" si="61">+AO51*AW51</f>
        <v>0</v>
      </c>
      <c r="AZ51" s="22">
        <f t="shared" ref="AZ51:AZ76" si="62">+AP51*AW51</f>
        <v>0</v>
      </c>
      <c r="BA51" s="22">
        <f t="shared" ref="BA51:BA76" si="63">+AQ51*AW51</f>
        <v>0</v>
      </c>
      <c r="BB51" s="22" t="e">
        <f t="shared" ref="BB51:BB76" si="64">+AR51*AW51</f>
        <v>#DIV/0!</v>
      </c>
      <c r="BC51" s="22">
        <f t="shared" ref="BC51:BC76" si="65">+AS51*AX51</f>
        <v>0</v>
      </c>
      <c r="BD51" s="22">
        <f t="shared" ref="BD51:BD76" si="66">+AT51*AX51</f>
        <v>0</v>
      </c>
      <c r="BE51" s="22">
        <f t="shared" ref="BE51:BE76" si="67">+AU51*AX51</f>
        <v>0</v>
      </c>
      <c r="BF51" s="22">
        <f t="shared" ref="BF51:BF76" si="68">+AV51*AX51</f>
        <v>0</v>
      </c>
      <c r="BG51" s="112">
        <f t="shared" ref="BG51:BG76" si="69">+AY51+BC51</f>
        <v>0</v>
      </c>
      <c r="BH51" s="109">
        <f t="shared" ref="BH51:BH76" si="70">+AZ51+BD51</f>
        <v>0</v>
      </c>
      <c r="BI51" s="109">
        <f t="shared" ref="BI51:BI76" si="71">+BA51+BE51</f>
        <v>0</v>
      </c>
      <c r="BJ51" s="109" t="e">
        <f t="shared" ref="BJ51:BJ76" si="72">+BB51+BF51</f>
        <v>#DIV/0!</v>
      </c>
      <c r="BK51" s="269" t="e">
        <f>AVERAGEIF(BG51:BG57,"&lt;&gt;#¡DIV/0!")</f>
        <v>#DIV/0!</v>
      </c>
      <c r="BL51" s="269" t="e">
        <f>AVERAGEIF(BH51:BH57,"&lt;&gt;#¡DIV/0!")</f>
        <v>#DIV/0!</v>
      </c>
      <c r="BM51" s="269" t="e">
        <f>AVERAGEIF(BI51:BI57,"&lt;&gt;#¡DIV/0!")</f>
        <v>#DIV/0!</v>
      </c>
      <c r="BN51" s="269" t="e">
        <f>AVERAGEIF(BJ51:BJ57,"&lt;&gt;#¡DIV/0!")</f>
        <v>#DIV/0!</v>
      </c>
      <c r="BO51" s="271" t="e">
        <f t="shared" ref="BO51" si="73">+C51*BK51</f>
        <v>#DIV/0!</v>
      </c>
      <c r="BP51" s="271" t="e">
        <f t="shared" ref="BP51" si="74">+C51*BL51</f>
        <v>#DIV/0!</v>
      </c>
      <c r="BQ51" s="271" t="e">
        <f t="shared" ref="BQ51" si="75">+C51*BM51</f>
        <v>#DIV/0!</v>
      </c>
      <c r="BR51" s="271" t="e">
        <f t="shared" ref="BR51" si="76">+C51*BN51</f>
        <v>#DIV/0!</v>
      </c>
      <c r="BS51" s="289" t="e">
        <f>SUM(BO51:BR57)</f>
        <v>#DIV/0!</v>
      </c>
    </row>
    <row r="52" spans="1:71" s="2" customFormat="1" ht="96.6" x14ac:dyDescent="0.3">
      <c r="A52" s="282"/>
      <c r="B52" s="284" t="s">
        <v>1838</v>
      </c>
      <c r="C52" s="286"/>
      <c r="D52" s="288"/>
      <c r="E52" s="49"/>
      <c r="F52" s="151"/>
      <c r="G52" s="316"/>
      <c r="H52" s="233"/>
      <c r="I52" s="204"/>
      <c r="J52" s="204"/>
      <c r="K52" s="204"/>
      <c r="L52" s="275"/>
      <c r="M52" s="43"/>
      <c r="N52" s="46">
        <v>2</v>
      </c>
      <c r="O52" s="49" t="s">
        <v>1846</v>
      </c>
      <c r="P52" s="175">
        <v>44986</v>
      </c>
      <c r="Q52" s="175">
        <v>45031</v>
      </c>
      <c r="R52" s="53" t="s">
        <v>1874</v>
      </c>
      <c r="S52" s="227"/>
      <c r="T52" s="79"/>
      <c r="U52" s="79"/>
      <c r="V52" s="80"/>
      <c r="W52" s="43"/>
      <c r="X52" s="162" t="s">
        <v>1854</v>
      </c>
      <c r="Y52" s="14" t="s">
        <v>1855</v>
      </c>
      <c r="Z52" s="14" t="s">
        <v>954</v>
      </c>
      <c r="AA52" s="182" t="s">
        <v>1852</v>
      </c>
      <c r="AB52" s="185">
        <v>30</v>
      </c>
      <c r="AC52" s="91"/>
      <c r="AD52" s="92"/>
      <c r="AE52" s="92"/>
      <c r="AF52" s="93"/>
      <c r="AH52" s="278"/>
      <c r="AI52" s="280"/>
      <c r="AJ52" s="63"/>
      <c r="AK52" s="11" t="e">
        <f t="shared" si="49"/>
        <v>#DIV/0!</v>
      </c>
      <c r="AL52" s="99" t="e">
        <f t="shared" si="50"/>
        <v>#DIV/0!</v>
      </c>
      <c r="AM52" s="99" t="e">
        <f t="shared" si="51"/>
        <v>#DIV/0!</v>
      </c>
      <c r="AN52" s="99" t="e">
        <f t="shared" si="52"/>
        <v>#DIV/0!</v>
      </c>
      <c r="AO52" s="17">
        <f t="shared" si="53"/>
        <v>0</v>
      </c>
      <c r="AP52" s="17">
        <f t="shared" si="54"/>
        <v>0</v>
      </c>
      <c r="AQ52" s="17">
        <f t="shared" si="55"/>
        <v>0</v>
      </c>
      <c r="AR52" s="17" t="e">
        <f t="shared" si="56"/>
        <v>#DIV/0!</v>
      </c>
      <c r="AS52" s="12">
        <f t="shared" si="57"/>
        <v>0</v>
      </c>
      <c r="AT52" s="12">
        <f t="shared" si="58"/>
        <v>0</v>
      </c>
      <c r="AU52" s="12">
        <f t="shared" si="59"/>
        <v>0</v>
      </c>
      <c r="AV52" s="12">
        <f t="shared" si="60"/>
        <v>0</v>
      </c>
      <c r="AW52" s="13">
        <v>0.2</v>
      </c>
      <c r="AX52" s="13">
        <v>0.8</v>
      </c>
      <c r="AY52" s="12">
        <f t="shared" si="61"/>
        <v>0</v>
      </c>
      <c r="AZ52" s="12">
        <f t="shared" si="62"/>
        <v>0</v>
      </c>
      <c r="BA52" s="12">
        <f t="shared" si="63"/>
        <v>0</v>
      </c>
      <c r="BB52" s="12" t="e">
        <f t="shared" si="64"/>
        <v>#DIV/0!</v>
      </c>
      <c r="BC52" s="12">
        <f t="shared" si="65"/>
        <v>0</v>
      </c>
      <c r="BD52" s="12">
        <f t="shared" si="66"/>
        <v>0</v>
      </c>
      <c r="BE52" s="12">
        <f t="shared" si="67"/>
        <v>0</v>
      </c>
      <c r="BF52" s="12">
        <f t="shared" si="68"/>
        <v>0</v>
      </c>
      <c r="BG52" s="110">
        <f t="shared" si="69"/>
        <v>0</v>
      </c>
      <c r="BH52" s="110">
        <f t="shared" si="70"/>
        <v>0</v>
      </c>
      <c r="BI52" s="110">
        <f t="shared" si="71"/>
        <v>0</v>
      </c>
      <c r="BJ52" s="110" t="e">
        <f t="shared" si="72"/>
        <v>#DIV/0!</v>
      </c>
      <c r="BK52" s="269"/>
      <c r="BL52" s="269"/>
      <c r="BM52" s="269"/>
      <c r="BN52" s="269"/>
      <c r="BO52" s="272"/>
      <c r="BP52" s="272"/>
      <c r="BQ52" s="272"/>
      <c r="BR52" s="272"/>
      <c r="BS52" s="289"/>
    </row>
    <row r="53" spans="1:71" s="2" customFormat="1" ht="96.6" x14ac:dyDescent="0.3">
      <c r="A53" s="282"/>
      <c r="B53" s="284" t="s">
        <v>1836</v>
      </c>
      <c r="C53" s="286"/>
      <c r="D53" s="288"/>
      <c r="E53" s="49"/>
      <c r="F53" s="151"/>
      <c r="G53" s="316"/>
      <c r="H53" s="233"/>
      <c r="I53" s="204"/>
      <c r="J53" s="204"/>
      <c r="K53" s="204"/>
      <c r="L53" s="275"/>
      <c r="M53" s="43"/>
      <c r="N53" s="46">
        <v>3</v>
      </c>
      <c r="O53" s="49" t="s">
        <v>1847</v>
      </c>
      <c r="P53" s="175">
        <v>45031</v>
      </c>
      <c r="Q53" s="175">
        <v>45038</v>
      </c>
      <c r="R53" s="53" t="s">
        <v>1874</v>
      </c>
      <c r="S53" s="227"/>
      <c r="T53" s="79"/>
      <c r="U53" s="79"/>
      <c r="V53" s="80"/>
      <c r="W53" s="43"/>
      <c r="X53" s="162"/>
      <c r="Y53" s="14"/>
      <c r="Z53" s="14"/>
      <c r="AA53" s="182"/>
      <c r="AB53" s="185"/>
      <c r="AC53" s="91"/>
      <c r="AD53" s="92"/>
      <c r="AE53" s="92"/>
      <c r="AF53" s="93"/>
      <c r="AH53" s="278"/>
      <c r="AI53" s="280"/>
      <c r="AJ53" s="63"/>
      <c r="AK53" s="11" t="e">
        <f t="shared" si="49"/>
        <v>#DIV/0!</v>
      </c>
      <c r="AL53" s="99" t="e">
        <f t="shared" si="50"/>
        <v>#DIV/0!</v>
      </c>
      <c r="AM53" s="99" t="e">
        <f t="shared" si="51"/>
        <v>#DIV/0!</v>
      </c>
      <c r="AN53" s="99" t="e">
        <f t="shared" si="52"/>
        <v>#DIV/0!</v>
      </c>
      <c r="AO53" s="17">
        <f t="shared" si="53"/>
        <v>0</v>
      </c>
      <c r="AP53" s="17">
        <f t="shared" si="54"/>
        <v>0</v>
      </c>
      <c r="AQ53" s="17">
        <f t="shared" si="55"/>
        <v>0</v>
      </c>
      <c r="AR53" s="17" t="e">
        <f t="shared" si="56"/>
        <v>#DIV/0!</v>
      </c>
      <c r="AS53" s="12" t="e">
        <f t="shared" si="57"/>
        <v>#DIV/0!</v>
      </c>
      <c r="AT53" s="12" t="e">
        <f t="shared" si="58"/>
        <v>#DIV/0!</v>
      </c>
      <c r="AU53" s="12" t="e">
        <f t="shared" si="59"/>
        <v>#DIV/0!</v>
      </c>
      <c r="AV53" s="12" t="e">
        <f t="shared" si="60"/>
        <v>#DIV/0!</v>
      </c>
      <c r="AW53" s="13">
        <v>0.2</v>
      </c>
      <c r="AX53" s="13">
        <v>0.8</v>
      </c>
      <c r="AY53" s="12">
        <f t="shared" si="61"/>
        <v>0</v>
      </c>
      <c r="AZ53" s="12">
        <f t="shared" si="62"/>
        <v>0</v>
      </c>
      <c r="BA53" s="12">
        <f t="shared" si="63"/>
        <v>0</v>
      </c>
      <c r="BB53" s="12" t="e">
        <f t="shared" si="64"/>
        <v>#DIV/0!</v>
      </c>
      <c r="BC53" s="12" t="e">
        <f t="shared" si="65"/>
        <v>#DIV/0!</v>
      </c>
      <c r="BD53" s="12" t="e">
        <f t="shared" si="66"/>
        <v>#DIV/0!</v>
      </c>
      <c r="BE53" s="12" t="e">
        <f t="shared" si="67"/>
        <v>#DIV/0!</v>
      </c>
      <c r="BF53" s="12" t="e">
        <f t="shared" si="68"/>
        <v>#DIV/0!</v>
      </c>
      <c r="BG53" s="110" t="e">
        <f t="shared" si="69"/>
        <v>#DIV/0!</v>
      </c>
      <c r="BH53" s="110" t="e">
        <f t="shared" si="70"/>
        <v>#DIV/0!</v>
      </c>
      <c r="BI53" s="110" t="e">
        <f t="shared" si="71"/>
        <v>#DIV/0!</v>
      </c>
      <c r="BJ53" s="110" t="e">
        <f t="shared" si="72"/>
        <v>#DIV/0!</v>
      </c>
      <c r="BK53" s="269"/>
      <c r="BL53" s="269"/>
      <c r="BM53" s="269"/>
      <c r="BN53" s="269"/>
      <c r="BO53" s="272"/>
      <c r="BP53" s="272"/>
      <c r="BQ53" s="272"/>
      <c r="BR53" s="272"/>
      <c r="BS53" s="289"/>
    </row>
    <row r="54" spans="1:71" s="2" customFormat="1" ht="151.80000000000001" x14ac:dyDescent="0.3">
      <c r="A54" s="290"/>
      <c r="B54" s="284" t="s">
        <v>1837</v>
      </c>
      <c r="C54" s="291"/>
      <c r="D54" s="292"/>
      <c r="E54" s="50"/>
      <c r="F54" s="152"/>
      <c r="G54" s="316"/>
      <c r="H54" s="233"/>
      <c r="I54" s="204"/>
      <c r="J54" s="204"/>
      <c r="K54" s="204"/>
      <c r="L54" s="275"/>
      <c r="M54" s="43"/>
      <c r="N54" s="46">
        <v>4</v>
      </c>
      <c r="O54" s="49" t="s">
        <v>1842</v>
      </c>
      <c r="P54" s="175">
        <v>44988</v>
      </c>
      <c r="Q54" s="175">
        <v>45003</v>
      </c>
      <c r="R54" s="53" t="s">
        <v>2040</v>
      </c>
      <c r="S54" s="227"/>
      <c r="T54" s="79"/>
      <c r="U54" s="79"/>
      <c r="V54" s="80"/>
      <c r="W54" s="43"/>
      <c r="X54" s="171"/>
      <c r="Y54" s="249"/>
      <c r="Z54" s="249"/>
      <c r="AA54" s="245"/>
      <c r="AB54" s="188"/>
      <c r="AC54" s="91"/>
      <c r="AD54" s="92"/>
      <c r="AE54" s="92"/>
      <c r="AF54" s="93"/>
      <c r="AH54" s="293"/>
      <c r="AI54" s="294"/>
      <c r="AJ54" s="63"/>
      <c r="AK54" s="11" t="e">
        <f t="shared" si="49"/>
        <v>#DIV/0!</v>
      </c>
      <c r="AL54" s="99" t="e">
        <f t="shared" si="50"/>
        <v>#DIV/0!</v>
      </c>
      <c r="AM54" s="99" t="e">
        <f t="shared" si="51"/>
        <v>#DIV/0!</v>
      </c>
      <c r="AN54" s="99" t="e">
        <f t="shared" si="52"/>
        <v>#DIV/0!</v>
      </c>
      <c r="AO54" s="17">
        <f t="shared" si="53"/>
        <v>0</v>
      </c>
      <c r="AP54" s="17">
        <f t="shared" si="54"/>
        <v>0</v>
      </c>
      <c r="AQ54" s="17">
        <f t="shared" si="55"/>
        <v>0</v>
      </c>
      <c r="AR54" s="17" t="e">
        <f t="shared" si="56"/>
        <v>#DIV/0!</v>
      </c>
      <c r="AS54" s="12" t="e">
        <f t="shared" si="57"/>
        <v>#DIV/0!</v>
      </c>
      <c r="AT54" s="12" t="e">
        <f t="shared" si="58"/>
        <v>#DIV/0!</v>
      </c>
      <c r="AU54" s="12" t="e">
        <f t="shared" si="59"/>
        <v>#DIV/0!</v>
      </c>
      <c r="AV54" s="12" t="e">
        <f t="shared" si="60"/>
        <v>#DIV/0!</v>
      </c>
      <c r="AW54" s="13">
        <v>0.2</v>
      </c>
      <c r="AX54" s="13">
        <v>0.8</v>
      </c>
      <c r="AY54" s="12">
        <f t="shared" si="61"/>
        <v>0</v>
      </c>
      <c r="AZ54" s="12">
        <f t="shared" si="62"/>
        <v>0</v>
      </c>
      <c r="BA54" s="12">
        <f t="shared" si="63"/>
        <v>0</v>
      </c>
      <c r="BB54" s="12" t="e">
        <f t="shared" si="64"/>
        <v>#DIV/0!</v>
      </c>
      <c r="BC54" s="12" t="e">
        <f t="shared" si="65"/>
        <v>#DIV/0!</v>
      </c>
      <c r="BD54" s="12" t="e">
        <f t="shared" si="66"/>
        <v>#DIV/0!</v>
      </c>
      <c r="BE54" s="12" t="e">
        <f t="shared" si="67"/>
        <v>#DIV/0!</v>
      </c>
      <c r="BF54" s="12" t="e">
        <f t="shared" si="68"/>
        <v>#DIV/0!</v>
      </c>
      <c r="BG54" s="110" t="e">
        <f t="shared" si="69"/>
        <v>#DIV/0!</v>
      </c>
      <c r="BH54" s="110" t="e">
        <f t="shared" si="70"/>
        <v>#DIV/0!</v>
      </c>
      <c r="BI54" s="110" t="e">
        <f t="shared" si="71"/>
        <v>#DIV/0!</v>
      </c>
      <c r="BJ54" s="110" t="e">
        <f t="shared" si="72"/>
        <v>#DIV/0!</v>
      </c>
      <c r="BK54" s="269"/>
      <c r="BL54" s="269"/>
      <c r="BM54" s="269"/>
      <c r="BN54" s="269"/>
      <c r="BO54" s="272"/>
      <c r="BP54" s="272"/>
      <c r="BQ54" s="272"/>
      <c r="BR54" s="272"/>
      <c r="BS54" s="289"/>
    </row>
    <row r="55" spans="1:71" s="2" customFormat="1" ht="151.80000000000001" x14ac:dyDescent="0.3">
      <c r="A55" s="290"/>
      <c r="B55" s="284" t="s">
        <v>1838</v>
      </c>
      <c r="C55" s="291"/>
      <c r="D55" s="292"/>
      <c r="E55" s="50"/>
      <c r="F55" s="152"/>
      <c r="G55" s="316"/>
      <c r="H55" s="233"/>
      <c r="I55" s="204"/>
      <c r="J55" s="204"/>
      <c r="K55" s="204"/>
      <c r="L55" s="275"/>
      <c r="M55" s="43"/>
      <c r="N55" s="46">
        <v>5</v>
      </c>
      <c r="O55" s="49" t="s">
        <v>1843</v>
      </c>
      <c r="P55" s="175">
        <v>44997</v>
      </c>
      <c r="Q55" s="175">
        <v>45015</v>
      </c>
      <c r="R55" s="53" t="s">
        <v>2039</v>
      </c>
      <c r="S55" s="227"/>
      <c r="T55" s="79"/>
      <c r="U55" s="79"/>
      <c r="V55" s="80"/>
      <c r="W55" s="43"/>
      <c r="X55" s="171"/>
      <c r="Y55" s="249"/>
      <c r="Z55" s="249"/>
      <c r="AA55" s="245"/>
      <c r="AB55" s="188"/>
      <c r="AC55" s="91"/>
      <c r="AD55" s="92"/>
      <c r="AE55" s="92"/>
      <c r="AF55" s="93"/>
      <c r="AH55" s="293"/>
      <c r="AI55" s="294"/>
      <c r="AJ55" s="63"/>
      <c r="AK55" s="11" t="e">
        <f t="shared" si="49"/>
        <v>#DIV/0!</v>
      </c>
      <c r="AL55" s="99" t="e">
        <f t="shared" si="50"/>
        <v>#DIV/0!</v>
      </c>
      <c r="AM55" s="99" t="e">
        <f t="shared" si="51"/>
        <v>#DIV/0!</v>
      </c>
      <c r="AN55" s="99" t="e">
        <f t="shared" si="52"/>
        <v>#DIV/0!</v>
      </c>
      <c r="AO55" s="17">
        <f t="shared" si="53"/>
        <v>0</v>
      </c>
      <c r="AP55" s="17">
        <f t="shared" si="54"/>
        <v>0</v>
      </c>
      <c r="AQ55" s="17">
        <f t="shared" si="55"/>
        <v>0</v>
      </c>
      <c r="AR55" s="17" t="e">
        <f t="shared" si="56"/>
        <v>#DIV/0!</v>
      </c>
      <c r="AS55" s="12" t="e">
        <f t="shared" si="57"/>
        <v>#DIV/0!</v>
      </c>
      <c r="AT55" s="12" t="e">
        <f t="shared" si="58"/>
        <v>#DIV/0!</v>
      </c>
      <c r="AU55" s="12" t="e">
        <f t="shared" si="59"/>
        <v>#DIV/0!</v>
      </c>
      <c r="AV55" s="12" t="e">
        <f t="shared" si="60"/>
        <v>#DIV/0!</v>
      </c>
      <c r="AW55" s="13">
        <v>0.2</v>
      </c>
      <c r="AX55" s="13">
        <v>0.8</v>
      </c>
      <c r="AY55" s="12">
        <f t="shared" si="61"/>
        <v>0</v>
      </c>
      <c r="AZ55" s="12">
        <f t="shared" si="62"/>
        <v>0</v>
      </c>
      <c r="BA55" s="12">
        <f t="shared" si="63"/>
        <v>0</v>
      </c>
      <c r="BB55" s="12" t="e">
        <f t="shared" si="64"/>
        <v>#DIV/0!</v>
      </c>
      <c r="BC55" s="12" t="e">
        <f t="shared" si="65"/>
        <v>#DIV/0!</v>
      </c>
      <c r="BD55" s="12" t="e">
        <f t="shared" si="66"/>
        <v>#DIV/0!</v>
      </c>
      <c r="BE55" s="12" t="e">
        <f t="shared" si="67"/>
        <v>#DIV/0!</v>
      </c>
      <c r="BF55" s="12" t="e">
        <f t="shared" si="68"/>
        <v>#DIV/0!</v>
      </c>
      <c r="BG55" s="110" t="e">
        <f t="shared" si="69"/>
        <v>#DIV/0!</v>
      </c>
      <c r="BH55" s="110" t="e">
        <f t="shared" si="70"/>
        <v>#DIV/0!</v>
      </c>
      <c r="BI55" s="110" t="e">
        <f t="shared" si="71"/>
        <v>#DIV/0!</v>
      </c>
      <c r="BJ55" s="110" t="e">
        <f t="shared" si="72"/>
        <v>#DIV/0!</v>
      </c>
      <c r="BK55" s="269"/>
      <c r="BL55" s="269"/>
      <c r="BM55" s="269"/>
      <c r="BN55" s="269"/>
      <c r="BO55" s="272"/>
      <c r="BP55" s="272"/>
      <c r="BQ55" s="272"/>
      <c r="BR55" s="272"/>
      <c r="BS55" s="289"/>
    </row>
    <row r="56" spans="1:71" s="2" customFormat="1" ht="110.4" x14ac:dyDescent="0.3">
      <c r="A56" s="290"/>
      <c r="B56" s="284" t="s">
        <v>1836</v>
      </c>
      <c r="C56" s="291"/>
      <c r="D56" s="292"/>
      <c r="E56" s="50"/>
      <c r="F56" s="152"/>
      <c r="G56" s="316"/>
      <c r="H56" s="233"/>
      <c r="I56" s="204"/>
      <c r="J56" s="204"/>
      <c r="K56" s="204"/>
      <c r="L56" s="275"/>
      <c r="M56" s="43"/>
      <c r="N56" s="46">
        <v>6</v>
      </c>
      <c r="O56" s="49" t="s">
        <v>1844</v>
      </c>
      <c r="P56" s="175">
        <v>45031</v>
      </c>
      <c r="Q56" s="175">
        <v>45291</v>
      </c>
      <c r="R56" s="53" t="s">
        <v>2039</v>
      </c>
      <c r="S56" s="227"/>
      <c r="T56" s="79"/>
      <c r="U56" s="79"/>
      <c r="V56" s="80"/>
      <c r="W56" s="43"/>
      <c r="X56" s="171"/>
      <c r="Y56" s="249"/>
      <c r="Z56" s="249"/>
      <c r="AA56" s="245"/>
      <c r="AB56" s="188"/>
      <c r="AC56" s="91"/>
      <c r="AD56" s="92"/>
      <c r="AE56" s="92"/>
      <c r="AF56" s="93"/>
      <c r="AH56" s="293"/>
      <c r="AI56" s="294"/>
      <c r="AJ56" s="63"/>
      <c r="AK56" s="11" t="e">
        <f t="shared" si="49"/>
        <v>#DIV/0!</v>
      </c>
      <c r="AL56" s="99" t="e">
        <f t="shared" si="50"/>
        <v>#DIV/0!</v>
      </c>
      <c r="AM56" s="99" t="e">
        <f t="shared" si="51"/>
        <v>#DIV/0!</v>
      </c>
      <c r="AN56" s="99" t="e">
        <f t="shared" si="52"/>
        <v>#DIV/0!</v>
      </c>
      <c r="AO56" s="17">
        <f t="shared" si="53"/>
        <v>0</v>
      </c>
      <c r="AP56" s="17">
        <f t="shared" si="54"/>
        <v>0</v>
      </c>
      <c r="AQ56" s="17">
        <f t="shared" si="55"/>
        <v>0</v>
      </c>
      <c r="AR56" s="17" t="e">
        <f t="shared" si="56"/>
        <v>#DIV/0!</v>
      </c>
      <c r="AS56" s="12" t="e">
        <f t="shared" si="57"/>
        <v>#DIV/0!</v>
      </c>
      <c r="AT56" s="12" t="e">
        <f t="shared" si="58"/>
        <v>#DIV/0!</v>
      </c>
      <c r="AU56" s="12" t="e">
        <f t="shared" si="59"/>
        <v>#DIV/0!</v>
      </c>
      <c r="AV56" s="12" t="e">
        <f t="shared" si="60"/>
        <v>#DIV/0!</v>
      </c>
      <c r="AW56" s="13">
        <v>0.2</v>
      </c>
      <c r="AX56" s="13">
        <v>0.8</v>
      </c>
      <c r="AY56" s="12">
        <f t="shared" si="61"/>
        <v>0</v>
      </c>
      <c r="AZ56" s="12">
        <f t="shared" si="62"/>
        <v>0</v>
      </c>
      <c r="BA56" s="12">
        <f t="shared" si="63"/>
        <v>0</v>
      </c>
      <c r="BB56" s="12" t="e">
        <f t="shared" si="64"/>
        <v>#DIV/0!</v>
      </c>
      <c r="BC56" s="12" t="e">
        <f t="shared" si="65"/>
        <v>#DIV/0!</v>
      </c>
      <c r="BD56" s="12" t="e">
        <f t="shared" si="66"/>
        <v>#DIV/0!</v>
      </c>
      <c r="BE56" s="12" t="e">
        <f t="shared" si="67"/>
        <v>#DIV/0!</v>
      </c>
      <c r="BF56" s="12" t="e">
        <f t="shared" si="68"/>
        <v>#DIV/0!</v>
      </c>
      <c r="BG56" s="110" t="e">
        <f t="shared" si="69"/>
        <v>#DIV/0!</v>
      </c>
      <c r="BH56" s="110" t="e">
        <f t="shared" si="70"/>
        <v>#DIV/0!</v>
      </c>
      <c r="BI56" s="110" t="e">
        <f t="shared" si="71"/>
        <v>#DIV/0!</v>
      </c>
      <c r="BJ56" s="110" t="e">
        <f t="shared" si="72"/>
        <v>#DIV/0!</v>
      </c>
      <c r="BK56" s="269"/>
      <c r="BL56" s="269"/>
      <c r="BM56" s="269"/>
      <c r="BN56" s="269"/>
      <c r="BO56" s="272"/>
      <c r="BP56" s="272"/>
      <c r="BQ56" s="272"/>
      <c r="BR56" s="272"/>
      <c r="BS56" s="289"/>
    </row>
    <row r="57" spans="1:71" s="2" customFormat="1" ht="111" thickBot="1" x14ac:dyDescent="0.35">
      <c r="A57" s="290"/>
      <c r="B57" s="284" t="s">
        <v>1837</v>
      </c>
      <c r="C57" s="291"/>
      <c r="D57" s="292"/>
      <c r="E57" s="50"/>
      <c r="F57" s="152"/>
      <c r="G57" s="316"/>
      <c r="H57" s="233"/>
      <c r="I57" s="204"/>
      <c r="J57" s="204"/>
      <c r="K57" s="204"/>
      <c r="L57" s="275"/>
      <c r="M57" s="43"/>
      <c r="N57" s="47">
        <v>7</v>
      </c>
      <c r="O57" s="51" t="s">
        <v>1845</v>
      </c>
      <c r="P57" s="178">
        <v>45031</v>
      </c>
      <c r="Q57" s="178">
        <v>45291</v>
      </c>
      <c r="R57" s="54" t="s">
        <v>2039</v>
      </c>
      <c r="S57" s="227"/>
      <c r="T57" s="79"/>
      <c r="U57" s="79"/>
      <c r="V57" s="80"/>
      <c r="W57" s="43"/>
      <c r="X57" s="171"/>
      <c r="Y57" s="249"/>
      <c r="Z57" s="249"/>
      <c r="AA57" s="245"/>
      <c r="AB57" s="188"/>
      <c r="AC57" s="91"/>
      <c r="AD57" s="92"/>
      <c r="AE57" s="92"/>
      <c r="AF57" s="93"/>
      <c r="AH57" s="293"/>
      <c r="AI57" s="294"/>
      <c r="AJ57" s="63"/>
      <c r="AK57" s="11" t="e">
        <f t="shared" si="49"/>
        <v>#DIV/0!</v>
      </c>
      <c r="AL57" s="99" t="e">
        <f t="shared" si="50"/>
        <v>#DIV/0!</v>
      </c>
      <c r="AM57" s="99" t="e">
        <f t="shared" si="51"/>
        <v>#DIV/0!</v>
      </c>
      <c r="AN57" s="99" t="e">
        <f t="shared" si="52"/>
        <v>#DIV/0!</v>
      </c>
      <c r="AO57" s="17">
        <f t="shared" si="53"/>
        <v>0</v>
      </c>
      <c r="AP57" s="17">
        <f t="shared" si="54"/>
        <v>0</v>
      </c>
      <c r="AQ57" s="17">
        <f t="shared" si="55"/>
        <v>0</v>
      </c>
      <c r="AR57" s="17" t="e">
        <f t="shared" si="56"/>
        <v>#DIV/0!</v>
      </c>
      <c r="AS57" s="12" t="e">
        <f t="shared" si="57"/>
        <v>#DIV/0!</v>
      </c>
      <c r="AT57" s="12" t="e">
        <f t="shared" si="58"/>
        <v>#DIV/0!</v>
      </c>
      <c r="AU57" s="12" t="e">
        <f t="shared" si="59"/>
        <v>#DIV/0!</v>
      </c>
      <c r="AV57" s="12" t="e">
        <f t="shared" si="60"/>
        <v>#DIV/0!</v>
      </c>
      <c r="AW57" s="13">
        <v>0.2</v>
      </c>
      <c r="AX57" s="13">
        <v>0.8</v>
      </c>
      <c r="AY57" s="12">
        <f t="shared" si="61"/>
        <v>0</v>
      </c>
      <c r="AZ57" s="12">
        <f t="shared" si="62"/>
        <v>0</v>
      </c>
      <c r="BA57" s="12">
        <f t="shared" si="63"/>
        <v>0</v>
      </c>
      <c r="BB57" s="12" t="e">
        <f t="shared" si="64"/>
        <v>#DIV/0!</v>
      </c>
      <c r="BC57" s="12" t="e">
        <f t="shared" si="65"/>
        <v>#DIV/0!</v>
      </c>
      <c r="BD57" s="12" t="e">
        <f t="shared" si="66"/>
        <v>#DIV/0!</v>
      </c>
      <c r="BE57" s="12" t="e">
        <f t="shared" si="67"/>
        <v>#DIV/0!</v>
      </c>
      <c r="BF57" s="12" t="e">
        <f t="shared" si="68"/>
        <v>#DIV/0!</v>
      </c>
      <c r="BG57" s="110" t="e">
        <f t="shared" si="69"/>
        <v>#DIV/0!</v>
      </c>
      <c r="BH57" s="110" t="e">
        <f t="shared" si="70"/>
        <v>#DIV/0!</v>
      </c>
      <c r="BI57" s="110" t="e">
        <f t="shared" si="71"/>
        <v>#DIV/0!</v>
      </c>
      <c r="BJ57" s="110" t="e">
        <f t="shared" si="72"/>
        <v>#DIV/0!</v>
      </c>
      <c r="BK57" s="269"/>
      <c r="BL57" s="269"/>
      <c r="BM57" s="269"/>
      <c r="BN57" s="269"/>
      <c r="BO57" s="272"/>
      <c r="BP57" s="272"/>
      <c r="BQ57" s="272"/>
      <c r="BR57" s="272"/>
      <c r="BS57" s="289"/>
    </row>
    <row r="58" spans="1:71" s="2" customFormat="1" ht="82.8" x14ac:dyDescent="0.3">
      <c r="A58" s="281">
        <v>9</v>
      </c>
      <c r="B58" s="283" t="s">
        <v>1838</v>
      </c>
      <c r="C58" s="285">
        <v>0.1</v>
      </c>
      <c r="D58" s="287"/>
      <c r="E58" s="48" t="s">
        <v>1762</v>
      </c>
      <c r="F58" s="15"/>
      <c r="G58" s="295" t="s">
        <v>1850</v>
      </c>
      <c r="H58" s="230"/>
      <c r="I58" s="231"/>
      <c r="J58" s="231"/>
      <c r="K58" s="231"/>
      <c r="L58" s="274"/>
      <c r="M58" s="43"/>
      <c r="N58" s="172">
        <v>1</v>
      </c>
      <c r="O58" s="55" t="s">
        <v>1937</v>
      </c>
      <c r="P58" s="179">
        <v>45022</v>
      </c>
      <c r="Q58" s="179">
        <v>45121</v>
      </c>
      <c r="R58" s="25" t="s">
        <v>2027</v>
      </c>
      <c r="S58" s="75"/>
      <c r="T58" s="76"/>
      <c r="U58" s="76"/>
      <c r="V58" s="77"/>
      <c r="W58" s="43"/>
      <c r="X58" s="157" t="s">
        <v>1944</v>
      </c>
      <c r="Y58" s="48" t="s">
        <v>1931</v>
      </c>
      <c r="Z58" s="181" t="s">
        <v>1488</v>
      </c>
      <c r="AA58" s="190" t="s">
        <v>1852</v>
      </c>
      <c r="AB58" s="184">
        <v>1</v>
      </c>
      <c r="AC58" s="88"/>
      <c r="AD58" s="89"/>
      <c r="AE58" s="89"/>
      <c r="AF58" s="90"/>
      <c r="AG58" s="62"/>
      <c r="AH58" s="277" t="s">
        <v>97</v>
      </c>
      <c r="AI58" s="279" t="s">
        <v>47</v>
      </c>
      <c r="AJ58" s="63"/>
      <c r="AK58" s="7" t="e">
        <f t="shared" si="49"/>
        <v>#DIV/0!</v>
      </c>
      <c r="AL58" s="100" t="e">
        <f t="shared" si="50"/>
        <v>#DIV/0!</v>
      </c>
      <c r="AM58" s="100" t="e">
        <f t="shared" si="51"/>
        <v>#DIV/0!</v>
      </c>
      <c r="AN58" s="100" t="e">
        <f t="shared" si="52"/>
        <v>#DIV/0!</v>
      </c>
      <c r="AO58" s="27">
        <f t="shared" si="53"/>
        <v>0</v>
      </c>
      <c r="AP58" s="27">
        <f t="shared" si="54"/>
        <v>0</v>
      </c>
      <c r="AQ58" s="27">
        <f t="shared" si="55"/>
        <v>0</v>
      </c>
      <c r="AR58" s="27" t="e">
        <f t="shared" si="56"/>
        <v>#DIV/0!</v>
      </c>
      <c r="AS58" s="22">
        <f t="shared" si="57"/>
        <v>0</v>
      </c>
      <c r="AT58" s="22">
        <f t="shared" si="58"/>
        <v>0</v>
      </c>
      <c r="AU58" s="22">
        <f t="shared" si="59"/>
        <v>0</v>
      </c>
      <c r="AV58" s="22">
        <f t="shared" si="60"/>
        <v>0</v>
      </c>
      <c r="AW58" s="23">
        <v>0.2</v>
      </c>
      <c r="AX58" s="23">
        <v>0.8</v>
      </c>
      <c r="AY58" s="22">
        <f t="shared" si="61"/>
        <v>0</v>
      </c>
      <c r="AZ58" s="22">
        <f t="shared" si="62"/>
        <v>0</v>
      </c>
      <c r="BA58" s="22">
        <f t="shared" si="63"/>
        <v>0</v>
      </c>
      <c r="BB58" s="22" t="e">
        <f t="shared" si="64"/>
        <v>#DIV/0!</v>
      </c>
      <c r="BC58" s="22">
        <f t="shared" si="65"/>
        <v>0</v>
      </c>
      <c r="BD58" s="22">
        <f t="shared" si="66"/>
        <v>0</v>
      </c>
      <c r="BE58" s="22">
        <f t="shared" si="67"/>
        <v>0</v>
      </c>
      <c r="BF58" s="22">
        <f t="shared" si="68"/>
        <v>0</v>
      </c>
      <c r="BG58" s="112">
        <f t="shared" si="69"/>
        <v>0</v>
      </c>
      <c r="BH58" s="109">
        <f t="shared" si="70"/>
        <v>0</v>
      </c>
      <c r="BI58" s="109">
        <f t="shared" si="71"/>
        <v>0</v>
      </c>
      <c r="BJ58" s="109" t="e">
        <f t="shared" si="72"/>
        <v>#DIV/0!</v>
      </c>
      <c r="BK58" s="269">
        <f>AVERAGEIF(BG58:BG63,"&lt;&gt;#¡DIV/0!")</f>
        <v>0</v>
      </c>
      <c r="BL58" s="269">
        <f>AVERAGEIF(BH58:BH63,"&lt;&gt;#¡DIV/0!")</f>
        <v>0</v>
      </c>
      <c r="BM58" s="269">
        <f>AVERAGEIF(BI58:BI63,"&lt;&gt;#¡DIV/0!")</f>
        <v>0</v>
      </c>
      <c r="BN58" s="269" t="e">
        <f>AVERAGEIF(BJ58:BJ63,"&lt;&gt;#¡DIV/0!")</f>
        <v>#DIV/0!</v>
      </c>
      <c r="BO58" s="271">
        <f t="shared" ref="BO58" si="77">+C58*BK58</f>
        <v>0</v>
      </c>
      <c r="BP58" s="271">
        <f t="shared" ref="BP58" si="78">+C58*BL58</f>
        <v>0</v>
      </c>
      <c r="BQ58" s="271">
        <f t="shared" ref="BQ58" si="79">+C58*BM58</f>
        <v>0</v>
      </c>
      <c r="BR58" s="271" t="e">
        <f t="shared" ref="BR58" si="80">+C58*BN58</f>
        <v>#DIV/0!</v>
      </c>
      <c r="BS58" s="289" t="e">
        <f>SUM(BO58:BR63)</f>
        <v>#DIV/0!</v>
      </c>
    </row>
    <row r="59" spans="1:71" s="2" customFormat="1" ht="96.6" x14ac:dyDescent="0.3">
      <c r="A59" s="282"/>
      <c r="B59" s="284" t="s">
        <v>1836</v>
      </c>
      <c r="C59" s="286"/>
      <c r="D59" s="288"/>
      <c r="E59" s="49" t="s">
        <v>1756</v>
      </c>
      <c r="F59" s="151"/>
      <c r="G59" s="316"/>
      <c r="H59" s="233"/>
      <c r="I59" s="204"/>
      <c r="J59" s="204"/>
      <c r="K59" s="204"/>
      <c r="L59" s="275"/>
      <c r="M59" s="43"/>
      <c r="N59" s="46">
        <v>2</v>
      </c>
      <c r="O59" s="49" t="s">
        <v>1938</v>
      </c>
      <c r="P59" s="175">
        <v>45022</v>
      </c>
      <c r="Q59" s="175">
        <v>45121</v>
      </c>
      <c r="R59" s="53" t="s">
        <v>2028</v>
      </c>
      <c r="S59" s="78"/>
      <c r="T59" s="79"/>
      <c r="U59" s="79"/>
      <c r="V59" s="80"/>
      <c r="W59" s="43"/>
      <c r="X59" s="162" t="s">
        <v>1945</v>
      </c>
      <c r="Y59" s="49" t="s">
        <v>1932</v>
      </c>
      <c r="Z59" s="14" t="s">
        <v>1473</v>
      </c>
      <c r="AA59" s="182" t="s">
        <v>1852</v>
      </c>
      <c r="AB59" s="185">
        <v>1</v>
      </c>
      <c r="AC59" s="91"/>
      <c r="AD59" s="92"/>
      <c r="AE59" s="92"/>
      <c r="AF59" s="93"/>
      <c r="AH59" s="278"/>
      <c r="AI59" s="280"/>
      <c r="AJ59" s="63"/>
      <c r="AK59" s="11" t="e">
        <f t="shared" si="49"/>
        <v>#DIV/0!</v>
      </c>
      <c r="AL59" s="99" t="e">
        <f t="shared" si="50"/>
        <v>#DIV/0!</v>
      </c>
      <c r="AM59" s="99" t="e">
        <f t="shared" si="51"/>
        <v>#DIV/0!</v>
      </c>
      <c r="AN59" s="99" t="e">
        <f t="shared" si="52"/>
        <v>#DIV/0!</v>
      </c>
      <c r="AO59" s="17">
        <f t="shared" si="53"/>
        <v>0</v>
      </c>
      <c r="AP59" s="17">
        <f t="shared" si="54"/>
        <v>0</v>
      </c>
      <c r="AQ59" s="17">
        <f t="shared" si="55"/>
        <v>0</v>
      </c>
      <c r="AR59" s="17" t="e">
        <f t="shared" si="56"/>
        <v>#DIV/0!</v>
      </c>
      <c r="AS59" s="12">
        <f t="shared" si="57"/>
        <v>0</v>
      </c>
      <c r="AT59" s="12">
        <f t="shared" si="58"/>
        <v>0</v>
      </c>
      <c r="AU59" s="12">
        <f t="shared" si="59"/>
        <v>0</v>
      </c>
      <c r="AV59" s="12">
        <f t="shared" si="60"/>
        <v>0</v>
      </c>
      <c r="AW59" s="13">
        <v>0.2</v>
      </c>
      <c r="AX59" s="13">
        <v>0.8</v>
      </c>
      <c r="AY59" s="12">
        <f t="shared" si="61"/>
        <v>0</v>
      </c>
      <c r="AZ59" s="12">
        <f t="shared" si="62"/>
        <v>0</v>
      </c>
      <c r="BA59" s="12">
        <f t="shared" si="63"/>
        <v>0</v>
      </c>
      <c r="BB59" s="12" t="e">
        <f t="shared" si="64"/>
        <v>#DIV/0!</v>
      </c>
      <c r="BC59" s="12">
        <f t="shared" si="65"/>
        <v>0</v>
      </c>
      <c r="BD59" s="12">
        <f t="shared" si="66"/>
        <v>0</v>
      </c>
      <c r="BE59" s="12">
        <f t="shared" si="67"/>
        <v>0</v>
      </c>
      <c r="BF59" s="12">
        <f t="shared" si="68"/>
        <v>0</v>
      </c>
      <c r="BG59" s="110">
        <f t="shared" si="69"/>
        <v>0</v>
      </c>
      <c r="BH59" s="110">
        <f t="shared" si="70"/>
        <v>0</v>
      </c>
      <c r="BI59" s="110">
        <f t="shared" si="71"/>
        <v>0</v>
      </c>
      <c r="BJ59" s="110" t="e">
        <f t="shared" si="72"/>
        <v>#DIV/0!</v>
      </c>
      <c r="BK59" s="269"/>
      <c r="BL59" s="269"/>
      <c r="BM59" s="269"/>
      <c r="BN59" s="269"/>
      <c r="BO59" s="272"/>
      <c r="BP59" s="272"/>
      <c r="BQ59" s="272"/>
      <c r="BR59" s="272"/>
      <c r="BS59" s="289"/>
    </row>
    <row r="60" spans="1:71" s="2" customFormat="1" ht="82.8" x14ac:dyDescent="0.3">
      <c r="A60" s="282"/>
      <c r="B60" s="284" t="s">
        <v>1837</v>
      </c>
      <c r="C60" s="286"/>
      <c r="D60" s="288"/>
      <c r="E60" s="49" t="s">
        <v>1761</v>
      </c>
      <c r="F60" s="151"/>
      <c r="G60" s="316"/>
      <c r="H60" s="233"/>
      <c r="I60" s="204"/>
      <c r="J60" s="204"/>
      <c r="K60" s="204"/>
      <c r="L60" s="275"/>
      <c r="M60" s="43"/>
      <c r="N60" s="46">
        <v>3</v>
      </c>
      <c r="O60" s="49" t="s">
        <v>1939</v>
      </c>
      <c r="P60" s="175">
        <v>45022</v>
      </c>
      <c r="Q60" s="175">
        <v>45121</v>
      </c>
      <c r="R60" s="53" t="s">
        <v>2029</v>
      </c>
      <c r="S60" s="78"/>
      <c r="T60" s="79"/>
      <c r="U60" s="79"/>
      <c r="V60" s="80"/>
      <c r="W60" s="43"/>
      <c r="X60" s="162" t="s">
        <v>1947</v>
      </c>
      <c r="Y60" s="49" t="s">
        <v>1933</v>
      </c>
      <c r="Z60" s="14" t="s">
        <v>1946</v>
      </c>
      <c r="AA60" s="182" t="s">
        <v>1852</v>
      </c>
      <c r="AB60" s="185">
        <v>1</v>
      </c>
      <c r="AC60" s="91"/>
      <c r="AD60" s="92"/>
      <c r="AE60" s="92"/>
      <c r="AF60" s="93"/>
      <c r="AH60" s="278"/>
      <c r="AI60" s="280"/>
      <c r="AJ60" s="63"/>
      <c r="AK60" s="11" t="e">
        <f t="shared" si="49"/>
        <v>#DIV/0!</v>
      </c>
      <c r="AL60" s="99" t="e">
        <f t="shared" si="50"/>
        <v>#DIV/0!</v>
      </c>
      <c r="AM60" s="99" t="e">
        <f t="shared" si="51"/>
        <v>#DIV/0!</v>
      </c>
      <c r="AN60" s="99" t="e">
        <f t="shared" si="52"/>
        <v>#DIV/0!</v>
      </c>
      <c r="AO60" s="17">
        <f t="shared" si="53"/>
        <v>0</v>
      </c>
      <c r="AP60" s="17">
        <f t="shared" si="54"/>
        <v>0</v>
      </c>
      <c r="AQ60" s="17">
        <f t="shared" si="55"/>
        <v>0</v>
      </c>
      <c r="AR60" s="17" t="e">
        <f t="shared" si="56"/>
        <v>#DIV/0!</v>
      </c>
      <c r="AS60" s="12">
        <f t="shared" si="57"/>
        <v>0</v>
      </c>
      <c r="AT60" s="12">
        <f t="shared" si="58"/>
        <v>0</v>
      </c>
      <c r="AU60" s="12">
        <f t="shared" si="59"/>
        <v>0</v>
      </c>
      <c r="AV60" s="12">
        <f t="shared" si="60"/>
        <v>0</v>
      </c>
      <c r="AW60" s="13">
        <v>0.2</v>
      </c>
      <c r="AX60" s="13">
        <v>0.8</v>
      </c>
      <c r="AY60" s="12">
        <f t="shared" si="61"/>
        <v>0</v>
      </c>
      <c r="AZ60" s="12">
        <f t="shared" si="62"/>
        <v>0</v>
      </c>
      <c r="BA60" s="12">
        <f t="shared" si="63"/>
        <v>0</v>
      </c>
      <c r="BB60" s="12" t="e">
        <f t="shared" si="64"/>
        <v>#DIV/0!</v>
      </c>
      <c r="BC60" s="12">
        <f t="shared" si="65"/>
        <v>0</v>
      </c>
      <c r="BD60" s="12">
        <f t="shared" si="66"/>
        <v>0</v>
      </c>
      <c r="BE60" s="12">
        <f t="shared" si="67"/>
        <v>0</v>
      </c>
      <c r="BF60" s="12">
        <f t="shared" si="68"/>
        <v>0</v>
      </c>
      <c r="BG60" s="110">
        <f t="shared" si="69"/>
        <v>0</v>
      </c>
      <c r="BH60" s="110">
        <f t="shared" si="70"/>
        <v>0</v>
      </c>
      <c r="BI60" s="110">
        <f t="shared" si="71"/>
        <v>0</v>
      </c>
      <c r="BJ60" s="110" t="e">
        <f t="shared" si="72"/>
        <v>#DIV/0!</v>
      </c>
      <c r="BK60" s="269"/>
      <c r="BL60" s="269"/>
      <c r="BM60" s="269"/>
      <c r="BN60" s="269"/>
      <c r="BO60" s="272"/>
      <c r="BP60" s="272"/>
      <c r="BQ60" s="272"/>
      <c r="BR60" s="272"/>
      <c r="BS60" s="289"/>
    </row>
    <row r="61" spans="1:71" s="2" customFormat="1" ht="82.8" x14ac:dyDescent="0.3">
      <c r="A61" s="282"/>
      <c r="B61" s="284" t="s">
        <v>1838</v>
      </c>
      <c r="C61" s="286"/>
      <c r="D61" s="288"/>
      <c r="E61" s="49" t="s">
        <v>1760</v>
      </c>
      <c r="F61" s="151"/>
      <c r="G61" s="316"/>
      <c r="H61" s="233"/>
      <c r="I61" s="204"/>
      <c r="J61" s="204"/>
      <c r="K61" s="204"/>
      <c r="L61" s="275"/>
      <c r="M61" s="43"/>
      <c r="N61" s="46">
        <v>4</v>
      </c>
      <c r="O61" s="49" t="s">
        <v>1940</v>
      </c>
      <c r="P61" s="175">
        <v>45022</v>
      </c>
      <c r="Q61" s="175">
        <v>45121</v>
      </c>
      <c r="R61" s="53" t="s">
        <v>2041</v>
      </c>
      <c r="S61" s="78"/>
      <c r="T61" s="79"/>
      <c r="U61" s="79"/>
      <c r="V61" s="80"/>
      <c r="W61" s="43"/>
      <c r="X61" s="162" t="s">
        <v>1949</v>
      </c>
      <c r="Y61" s="49" t="s">
        <v>1934</v>
      </c>
      <c r="Z61" s="14" t="s">
        <v>1948</v>
      </c>
      <c r="AA61" s="182" t="s">
        <v>1852</v>
      </c>
      <c r="AB61" s="185">
        <v>1</v>
      </c>
      <c r="AC61" s="91"/>
      <c r="AD61" s="92"/>
      <c r="AE61" s="92"/>
      <c r="AF61" s="93"/>
      <c r="AH61" s="278"/>
      <c r="AI61" s="280"/>
      <c r="AJ61" s="63"/>
      <c r="AK61" s="11" t="e">
        <f t="shared" si="49"/>
        <v>#DIV/0!</v>
      </c>
      <c r="AL61" s="99" t="e">
        <f t="shared" si="50"/>
        <v>#DIV/0!</v>
      </c>
      <c r="AM61" s="99" t="e">
        <f t="shared" si="51"/>
        <v>#DIV/0!</v>
      </c>
      <c r="AN61" s="99" t="e">
        <f t="shared" si="52"/>
        <v>#DIV/0!</v>
      </c>
      <c r="AO61" s="17">
        <f t="shared" si="53"/>
        <v>0</v>
      </c>
      <c r="AP61" s="17">
        <f t="shared" si="54"/>
        <v>0</v>
      </c>
      <c r="AQ61" s="17">
        <f t="shared" si="55"/>
        <v>0</v>
      </c>
      <c r="AR61" s="17" t="e">
        <f t="shared" si="56"/>
        <v>#DIV/0!</v>
      </c>
      <c r="AS61" s="12">
        <f t="shared" si="57"/>
        <v>0</v>
      </c>
      <c r="AT61" s="12">
        <f t="shared" si="58"/>
        <v>0</v>
      </c>
      <c r="AU61" s="12">
        <f t="shared" si="59"/>
        <v>0</v>
      </c>
      <c r="AV61" s="12">
        <f t="shared" si="60"/>
        <v>0</v>
      </c>
      <c r="AW61" s="13">
        <v>0.2</v>
      </c>
      <c r="AX61" s="13">
        <v>0.8</v>
      </c>
      <c r="AY61" s="12">
        <f t="shared" si="61"/>
        <v>0</v>
      </c>
      <c r="AZ61" s="12">
        <f t="shared" si="62"/>
        <v>0</v>
      </c>
      <c r="BA61" s="12">
        <f t="shared" si="63"/>
        <v>0</v>
      </c>
      <c r="BB61" s="12" t="e">
        <f t="shared" si="64"/>
        <v>#DIV/0!</v>
      </c>
      <c r="BC61" s="12">
        <f t="shared" si="65"/>
        <v>0</v>
      </c>
      <c r="BD61" s="12">
        <f t="shared" si="66"/>
        <v>0</v>
      </c>
      <c r="BE61" s="12">
        <f t="shared" si="67"/>
        <v>0</v>
      </c>
      <c r="BF61" s="12">
        <f t="shared" si="68"/>
        <v>0</v>
      </c>
      <c r="BG61" s="110">
        <f t="shared" si="69"/>
        <v>0</v>
      </c>
      <c r="BH61" s="110">
        <f t="shared" si="70"/>
        <v>0</v>
      </c>
      <c r="BI61" s="110">
        <f t="shared" si="71"/>
        <v>0</v>
      </c>
      <c r="BJ61" s="110" t="e">
        <f t="shared" si="72"/>
        <v>#DIV/0!</v>
      </c>
      <c r="BK61" s="269"/>
      <c r="BL61" s="269"/>
      <c r="BM61" s="269"/>
      <c r="BN61" s="269"/>
      <c r="BO61" s="272"/>
      <c r="BP61" s="272"/>
      <c r="BQ61" s="272"/>
      <c r="BR61" s="272"/>
      <c r="BS61" s="289"/>
    </row>
    <row r="62" spans="1:71" s="2" customFormat="1" ht="82.8" x14ac:dyDescent="0.3">
      <c r="A62" s="282"/>
      <c r="B62" s="284" t="s">
        <v>1836</v>
      </c>
      <c r="C62" s="286"/>
      <c r="D62" s="288"/>
      <c r="E62" s="49" t="s">
        <v>1752</v>
      </c>
      <c r="F62" s="151"/>
      <c r="G62" s="316"/>
      <c r="H62" s="233"/>
      <c r="I62" s="204"/>
      <c r="J62" s="204"/>
      <c r="K62" s="204"/>
      <c r="L62" s="275"/>
      <c r="M62" s="43"/>
      <c r="N62" s="46">
        <v>5</v>
      </c>
      <c r="O62" s="49" t="s">
        <v>1941</v>
      </c>
      <c r="P62" s="175">
        <v>45022</v>
      </c>
      <c r="Q62" s="175">
        <v>45121</v>
      </c>
      <c r="R62" s="53" t="s">
        <v>2032</v>
      </c>
      <c r="S62" s="78"/>
      <c r="T62" s="79"/>
      <c r="U62" s="79"/>
      <c r="V62" s="80"/>
      <c r="W62" s="43"/>
      <c r="X62" s="162" t="s">
        <v>1951</v>
      </c>
      <c r="Y62" s="49" t="s">
        <v>1935</v>
      </c>
      <c r="Z62" s="14" t="s">
        <v>1950</v>
      </c>
      <c r="AA62" s="182" t="s">
        <v>1852</v>
      </c>
      <c r="AB62" s="185">
        <v>1</v>
      </c>
      <c r="AC62" s="91"/>
      <c r="AD62" s="92"/>
      <c r="AE62" s="92"/>
      <c r="AF62" s="93"/>
      <c r="AH62" s="278"/>
      <c r="AI62" s="280"/>
      <c r="AJ62" s="63"/>
      <c r="AK62" s="11" t="e">
        <f t="shared" si="49"/>
        <v>#DIV/0!</v>
      </c>
      <c r="AL62" s="99" t="e">
        <f t="shared" si="50"/>
        <v>#DIV/0!</v>
      </c>
      <c r="AM62" s="99" t="e">
        <f t="shared" si="51"/>
        <v>#DIV/0!</v>
      </c>
      <c r="AN62" s="99" t="e">
        <f t="shared" si="52"/>
        <v>#DIV/0!</v>
      </c>
      <c r="AO62" s="17">
        <f t="shared" si="53"/>
        <v>0</v>
      </c>
      <c r="AP62" s="17">
        <f t="shared" si="54"/>
        <v>0</v>
      </c>
      <c r="AQ62" s="17">
        <f t="shared" si="55"/>
        <v>0</v>
      </c>
      <c r="AR62" s="17" t="e">
        <f t="shared" si="56"/>
        <v>#DIV/0!</v>
      </c>
      <c r="AS62" s="12">
        <f t="shared" si="57"/>
        <v>0</v>
      </c>
      <c r="AT62" s="12">
        <f t="shared" si="58"/>
        <v>0</v>
      </c>
      <c r="AU62" s="12">
        <f t="shared" si="59"/>
        <v>0</v>
      </c>
      <c r="AV62" s="12">
        <f t="shared" si="60"/>
        <v>0</v>
      </c>
      <c r="AW62" s="13">
        <v>0.2</v>
      </c>
      <c r="AX62" s="13">
        <v>0.8</v>
      </c>
      <c r="AY62" s="12">
        <f t="shared" si="61"/>
        <v>0</v>
      </c>
      <c r="AZ62" s="12">
        <f t="shared" si="62"/>
        <v>0</v>
      </c>
      <c r="BA62" s="12">
        <f t="shared" si="63"/>
        <v>0</v>
      </c>
      <c r="BB62" s="12" t="e">
        <f t="shared" si="64"/>
        <v>#DIV/0!</v>
      </c>
      <c r="BC62" s="12">
        <f t="shared" si="65"/>
        <v>0</v>
      </c>
      <c r="BD62" s="12">
        <f t="shared" si="66"/>
        <v>0</v>
      </c>
      <c r="BE62" s="12">
        <f t="shared" si="67"/>
        <v>0</v>
      </c>
      <c r="BF62" s="12">
        <f t="shared" si="68"/>
        <v>0</v>
      </c>
      <c r="BG62" s="110">
        <f t="shared" si="69"/>
        <v>0</v>
      </c>
      <c r="BH62" s="110">
        <f t="shared" si="70"/>
        <v>0</v>
      </c>
      <c r="BI62" s="110">
        <f t="shared" si="71"/>
        <v>0</v>
      </c>
      <c r="BJ62" s="110" t="e">
        <f t="shared" si="72"/>
        <v>#DIV/0!</v>
      </c>
      <c r="BK62" s="269"/>
      <c r="BL62" s="269"/>
      <c r="BM62" s="269"/>
      <c r="BN62" s="269"/>
      <c r="BO62" s="272"/>
      <c r="BP62" s="272"/>
      <c r="BQ62" s="272"/>
      <c r="BR62" s="272"/>
      <c r="BS62" s="289"/>
    </row>
    <row r="63" spans="1:71" s="2" customFormat="1" ht="83.4" thickBot="1" x14ac:dyDescent="0.35">
      <c r="A63" s="282"/>
      <c r="B63" s="284" t="s">
        <v>1837</v>
      </c>
      <c r="C63" s="286"/>
      <c r="D63" s="288"/>
      <c r="E63" s="49" t="s">
        <v>1754</v>
      </c>
      <c r="F63" s="151"/>
      <c r="G63" s="316"/>
      <c r="H63" s="233"/>
      <c r="I63" s="204"/>
      <c r="J63" s="204"/>
      <c r="K63" s="204"/>
      <c r="L63" s="275"/>
      <c r="M63" s="43"/>
      <c r="N63" s="46">
        <v>6</v>
      </c>
      <c r="O63" s="49" t="s">
        <v>1942</v>
      </c>
      <c r="P63" s="175">
        <v>45022</v>
      </c>
      <c r="Q63" s="175">
        <v>45121</v>
      </c>
      <c r="R63" s="53" t="s">
        <v>2034</v>
      </c>
      <c r="S63" s="78"/>
      <c r="T63" s="79"/>
      <c r="U63" s="79"/>
      <c r="V63" s="80"/>
      <c r="W63" s="43"/>
      <c r="X63" s="163" t="s">
        <v>1952</v>
      </c>
      <c r="Y63" s="51" t="s">
        <v>1936</v>
      </c>
      <c r="Z63" s="228" t="s">
        <v>1943</v>
      </c>
      <c r="AA63" s="212" t="s">
        <v>1852</v>
      </c>
      <c r="AB63" s="187">
        <v>1</v>
      </c>
      <c r="AC63" s="91"/>
      <c r="AD63" s="92"/>
      <c r="AE63" s="92"/>
      <c r="AF63" s="93"/>
      <c r="AH63" s="278"/>
      <c r="AI63" s="280"/>
      <c r="AJ63" s="63"/>
      <c r="AK63" s="11" t="e">
        <f t="shared" si="49"/>
        <v>#DIV/0!</v>
      </c>
      <c r="AL63" s="99" t="e">
        <f t="shared" si="50"/>
        <v>#DIV/0!</v>
      </c>
      <c r="AM63" s="99" t="e">
        <f t="shared" si="51"/>
        <v>#DIV/0!</v>
      </c>
      <c r="AN63" s="99" t="e">
        <f t="shared" si="52"/>
        <v>#DIV/0!</v>
      </c>
      <c r="AO63" s="17">
        <f t="shared" si="53"/>
        <v>0</v>
      </c>
      <c r="AP63" s="17">
        <f t="shared" si="54"/>
        <v>0</v>
      </c>
      <c r="AQ63" s="17">
        <f t="shared" si="55"/>
        <v>0</v>
      </c>
      <c r="AR63" s="17" t="e">
        <f t="shared" si="56"/>
        <v>#DIV/0!</v>
      </c>
      <c r="AS63" s="12">
        <f t="shared" si="57"/>
        <v>0</v>
      </c>
      <c r="AT63" s="12">
        <f t="shared" si="58"/>
        <v>0</v>
      </c>
      <c r="AU63" s="12">
        <f t="shared" si="59"/>
        <v>0</v>
      </c>
      <c r="AV63" s="12">
        <f t="shared" si="60"/>
        <v>0</v>
      </c>
      <c r="AW63" s="13">
        <v>0.2</v>
      </c>
      <c r="AX63" s="13">
        <v>0.8</v>
      </c>
      <c r="AY63" s="12">
        <f t="shared" si="61"/>
        <v>0</v>
      </c>
      <c r="AZ63" s="12">
        <f t="shared" si="62"/>
        <v>0</v>
      </c>
      <c r="BA63" s="12">
        <f t="shared" si="63"/>
        <v>0</v>
      </c>
      <c r="BB63" s="12" t="e">
        <f t="shared" si="64"/>
        <v>#DIV/0!</v>
      </c>
      <c r="BC63" s="12">
        <f t="shared" si="65"/>
        <v>0</v>
      </c>
      <c r="BD63" s="12">
        <f t="shared" si="66"/>
        <v>0</v>
      </c>
      <c r="BE63" s="12">
        <f t="shared" si="67"/>
        <v>0</v>
      </c>
      <c r="BF63" s="12">
        <f t="shared" si="68"/>
        <v>0</v>
      </c>
      <c r="BG63" s="110">
        <f t="shared" si="69"/>
        <v>0</v>
      </c>
      <c r="BH63" s="110">
        <f t="shared" si="70"/>
        <v>0</v>
      </c>
      <c r="BI63" s="110">
        <f t="shared" si="71"/>
        <v>0</v>
      </c>
      <c r="BJ63" s="110" t="e">
        <f t="shared" si="72"/>
        <v>#DIV/0!</v>
      </c>
      <c r="BK63" s="269"/>
      <c r="BL63" s="269"/>
      <c r="BM63" s="269"/>
      <c r="BN63" s="269"/>
      <c r="BO63" s="272"/>
      <c r="BP63" s="272"/>
      <c r="BQ63" s="272"/>
      <c r="BR63" s="272"/>
      <c r="BS63" s="289"/>
    </row>
    <row r="64" spans="1:71" s="2" customFormat="1" ht="55.2" x14ac:dyDescent="0.3">
      <c r="A64" s="281">
        <v>10</v>
      </c>
      <c r="B64" s="283" t="s">
        <v>1839</v>
      </c>
      <c r="C64" s="285">
        <v>0.05</v>
      </c>
      <c r="D64" s="285" t="s">
        <v>1849</v>
      </c>
      <c r="E64" s="48" t="s">
        <v>1767</v>
      </c>
      <c r="F64" s="191">
        <v>250</v>
      </c>
      <c r="G64" s="295" t="s">
        <v>1850</v>
      </c>
      <c r="H64" s="230"/>
      <c r="I64" s="231"/>
      <c r="J64" s="231"/>
      <c r="K64" s="231"/>
      <c r="L64" s="274"/>
      <c r="M64" s="43"/>
      <c r="N64" s="45">
        <v>1</v>
      </c>
      <c r="O64" s="48" t="s">
        <v>1856</v>
      </c>
      <c r="P64" s="174">
        <v>44944</v>
      </c>
      <c r="Q64" s="174">
        <v>45245</v>
      </c>
      <c r="R64" s="52" t="s">
        <v>1829</v>
      </c>
      <c r="S64" s="75"/>
      <c r="T64" s="76"/>
      <c r="U64" s="76"/>
      <c r="V64" s="77"/>
      <c r="W64" s="43"/>
      <c r="X64" s="157" t="s">
        <v>1510</v>
      </c>
      <c r="Y64" s="181" t="s">
        <v>1860</v>
      </c>
      <c r="Z64" s="181" t="s">
        <v>1512</v>
      </c>
      <c r="AA64" s="190" t="s">
        <v>1861</v>
      </c>
      <c r="AB64" s="184">
        <v>1</v>
      </c>
      <c r="AC64" s="88"/>
      <c r="AD64" s="89"/>
      <c r="AE64" s="89"/>
      <c r="AF64" s="90"/>
      <c r="AG64" s="62"/>
      <c r="AH64" s="277" t="s">
        <v>101</v>
      </c>
      <c r="AI64" s="279" t="s">
        <v>47</v>
      </c>
      <c r="AJ64" s="63"/>
      <c r="AK64" s="7">
        <f t="shared" si="49"/>
        <v>0</v>
      </c>
      <c r="AL64" s="100">
        <f t="shared" si="50"/>
        <v>0</v>
      </c>
      <c r="AM64" s="100">
        <f t="shared" si="51"/>
        <v>0</v>
      </c>
      <c r="AN64" s="100">
        <f t="shared" si="52"/>
        <v>0</v>
      </c>
      <c r="AO64" s="27">
        <f t="shared" si="53"/>
        <v>0</v>
      </c>
      <c r="AP64" s="27">
        <f t="shared" si="54"/>
        <v>0</v>
      </c>
      <c r="AQ64" s="27">
        <f t="shared" si="55"/>
        <v>0</v>
      </c>
      <c r="AR64" s="27" t="e">
        <f t="shared" si="56"/>
        <v>#DIV/0!</v>
      </c>
      <c r="AS64" s="22">
        <f t="shared" si="57"/>
        <v>0</v>
      </c>
      <c r="AT64" s="22">
        <f t="shared" si="58"/>
        <v>0</v>
      </c>
      <c r="AU64" s="22">
        <f t="shared" si="59"/>
        <v>0</v>
      </c>
      <c r="AV64" s="22">
        <f t="shared" si="60"/>
        <v>0</v>
      </c>
      <c r="AW64" s="23">
        <v>0.2</v>
      </c>
      <c r="AX64" s="23">
        <v>0.8</v>
      </c>
      <c r="AY64" s="22">
        <f t="shared" si="61"/>
        <v>0</v>
      </c>
      <c r="AZ64" s="22">
        <f t="shared" si="62"/>
        <v>0</v>
      </c>
      <c r="BA64" s="22">
        <f t="shared" si="63"/>
        <v>0</v>
      </c>
      <c r="BB64" s="22" t="e">
        <f t="shared" si="64"/>
        <v>#DIV/0!</v>
      </c>
      <c r="BC64" s="22">
        <f t="shared" si="65"/>
        <v>0</v>
      </c>
      <c r="BD64" s="22">
        <f t="shared" si="66"/>
        <v>0</v>
      </c>
      <c r="BE64" s="22">
        <f t="shared" si="67"/>
        <v>0</v>
      </c>
      <c r="BF64" s="22">
        <f t="shared" si="68"/>
        <v>0</v>
      </c>
      <c r="BG64" s="112">
        <f t="shared" si="69"/>
        <v>0</v>
      </c>
      <c r="BH64" s="109">
        <f t="shared" si="70"/>
        <v>0</v>
      </c>
      <c r="BI64" s="109">
        <f t="shared" si="71"/>
        <v>0</v>
      </c>
      <c r="BJ64" s="109" t="e">
        <f t="shared" si="72"/>
        <v>#DIV/0!</v>
      </c>
      <c r="BK64" s="269">
        <f>AVERAGEIF(BG64:BG67,"&lt;&gt;#¡DIV/0!")</f>
        <v>0</v>
      </c>
      <c r="BL64" s="269">
        <f>AVERAGEIF(BH64:BH67,"&lt;&gt;#¡DIV/0!")</f>
        <v>0</v>
      </c>
      <c r="BM64" s="269">
        <f>AVERAGEIF(BI64:BI67,"&lt;&gt;#¡DIV/0!")</f>
        <v>0</v>
      </c>
      <c r="BN64" s="269" t="e">
        <f>AVERAGEIF(BJ64:BJ67,"&lt;&gt;#¡DIV/0!")</f>
        <v>#DIV/0!</v>
      </c>
      <c r="BO64" s="271">
        <f t="shared" ref="BO64" si="81">+C64*BK64</f>
        <v>0</v>
      </c>
      <c r="BP64" s="271">
        <f t="shared" ref="BP64" si="82">+C64*BL64</f>
        <v>0</v>
      </c>
      <c r="BQ64" s="271">
        <f t="shared" ref="BQ64" si="83">+C64*BM64</f>
        <v>0</v>
      </c>
      <c r="BR64" s="271" t="e">
        <f t="shared" ref="BR64" si="84">+C64*BN64</f>
        <v>#DIV/0!</v>
      </c>
      <c r="BS64" s="289" t="e">
        <f>SUM(BO64:BR67)</f>
        <v>#DIV/0!</v>
      </c>
    </row>
    <row r="65" spans="1:71" s="2" customFormat="1" ht="55.2" x14ac:dyDescent="0.3">
      <c r="A65" s="282"/>
      <c r="B65" s="284" t="s">
        <v>1840</v>
      </c>
      <c r="C65" s="286"/>
      <c r="D65" s="286"/>
      <c r="E65" s="49" t="s">
        <v>1767</v>
      </c>
      <c r="F65" s="192">
        <v>5000</v>
      </c>
      <c r="G65" s="296"/>
      <c r="H65" s="233"/>
      <c r="I65" s="204"/>
      <c r="J65" s="204"/>
      <c r="K65" s="204"/>
      <c r="L65" s="275"/>
      <c r="M65" s="60"/>
      <c r="N65" s="46">
        <v>2</v>
      </c>
      <c r="O65" s="49" t="s">
        <v>1857</v>
      </c>
      <c r="P65" s="175">
        <v>44944</v>
      </c>
      <c r="Q65" s="175">
        <v>45248</v>
      </c>
      <c r="R65" s="53" t="s">
        <v>1829</v>
      </c>
      <c r="S65" s="78"/>
      <c r="T65" s="79"/>
      <c r="U65" s="79"/>
      <c r="V65" s="80"/>
      <c r="W65" s="43"/>
      <c r="X65" s="162" t="s">
        <v>1519</v>
      </c>
      <c r="Y65" s="14" t="s">
        <v>1862</v>
      </c>
      <c r="Z65" s="14" t="s">
        <v>1521</v>
      </c>
      <c r="AA65" s="182" t="s">
        <v>1861</v>
      </c>
      <c r="AB65" s="185">
        <v>1</v>
      </c>
      <c r="AC65" s="91"/>
      <c r="AD65" s="92"/>
      <c r="AE65" s="92"/>
      <c r="AF65" s="93"/>
      <c r="AH65" s="278"/>
      <c r="AI65" s="280"/>
      <c r="AJ65" s="63"/>
      <c r="AK65" s="11">
        <f t="shared" si="49"/>
        <v>0</v>
      </c>
      <c r="AL65" s="99">
        <f t="shared" si="50"/>
        <v>0</v>
      </c>
      <c r="AM65" s="99">
        <f t="shared" si="51"/>
        <v>0</v>
      </c>
      <c r="AN65" s="99">
        <f t="shared" si="52"/>
        <v>0</v>
      </c>
      <c r="AO65" s="17">
        <f t="shared" si="53"/>
        <v>0</v>
      </c>
      <c r="AP65" s="17">
        <f t="shared" si="54"/>
        <v>0</v>
      </c>
      <c r="AQ65" s="17">
        <f t="shared" si="55"/>
        <v>0</v>
      </c>
      <c r="AR65" s="17" t="e">
        <f t="shared" si="56"/>
        <v>#DIV/0!</v>
      </c>
      <c r="AS65" s="12">
        <f t="shared" si="57"/>
        <v>0</v>
      </c>
      <c r="AT65" s="12">
        <f t="shared" si="58"/>
        <v>0</v>
      </c>
      <c r="AU65" s="12">
        <f t="shared" si="59"/>
        <v>0</v>
      </c>
      <c r="AV65" s="12">
        <f t="shared" si="60"/>
        <v>0</v>
      </c>
      <c r="AW65" s="13">
        <v>0.2</v>
      </c>
      <c r="AX65" s="13">
        <v>0.8</v>
      </c>
      <c r="AY65" s="12">
        <f t="shared" si="61"/>
        <v>0</v>
      </c>
      <c r="AZ65" s="12">
        <f t="shared" si="62"/>
        <v>0</v>
      </c>
      <c r="BA65" s="12">
        <f t="shared" si="63"/>
        <v>0</v>
      </c>
      <c r="BB65" s="12" t="e">
        <f t="shared" si="64"/>
        <v>#DIV/0!</v>
      </c>
      <c r="BC65" s="12">
        <f t="shared" si="65"/>
        <v>0</v>
      </c>
      <c r="BD65" s="12">
        <f t="shared" si="66"/>
        <v>0</v>
      </c>
      <c r="BE65" s="12">
        <f t="shared" si="67"/>
        <v>0</v>
      </c>
      <c r="BF65" s="12">
        <f t="shared" si="68"/>
        <v>0</v>
      </c>
      <c r="BG65" s="110">
        <f t="shared" si="69"/>
        <v>0</v>
      </c>
      <c r="BH65" s="110">
        <f t="shared" si="70"/>
        <v>0</v>
      </c>
      <c r="BI65" s="110">
        <f t="shared" si="71"/>
        <v>0</v>
      </c>
      <c r="BJ65" s="110" t="e">
        <f t="shared" si="72"/>
        <v>#DIV/0!</v>
      </c>
      <c r="BK65" s="269"/>
      <c r="BL65" s="269"/>
      <c r="BM65" s="269"/>
      <c r="BN65" s="269"/>
      <c r="BO65" s="272"/>
      <c r="BP65" s="272"/>
      <c r="BQ65" s="272"/>
      <c r="BR65" s="272"/>
      <c r="BS65" s="289"/>
    </row>
    <row r="66" spans="1:71" s="2" customFormat="1" ht="55.2" x14ac:dyDescent="0.3">
      <c r="A66" s="282"/>
      <c r="B66" s="284" t="s">
        <v>1841</v>
      </c>
      <c r="C66" s="286"/>
      <c r="D66" s="286"/>
      <c r="E66" s="49" t="s">
        <v>1767</v>
      </c>
      <c r="F66" s="251"/>
      <c r="G66" s="296"/>
      <c r="H66" s="233"/>
      <c r="I66" s="204"/>
      <c r="J66" s="204"/>
      <c r="K66" s="204"/>
      <c r="L66" s="275"/>
      <c r="M66" s="60"/>
      <c r="N66" s="46">
        <v>3</v>
      </c>
      <c r="O66" s="49" t="s">
        <v>1858</v>
      </c>
      <c r="P66" s="175">
        <v>44958</v>
      </c>
      <c r="Q66" s="175">
        <v>45231</v>
      </c>
      <c r="R66" s="53" t="s">
        <v>1829</v>
      </c>
      <c r="S66" s="78"/>
      <c r="T66" s="79"/>
      <c r="U66" s="79"/>
      <c r="V66" s="80"/>
      <c r="W66" s="43"/>
      <c r="X66" s="162" t="s">
        <v>1513</v>
      </c>
      <c r="Y66" s="14" t="s">
        <v>1863</v>
      </c>
      <c r="Z66" s="14" t="s">
        <v>1864</v>
      </c>
      <c r="AA66" s="182" t="s">
        <v>1861</v>
      </c>
      <c r="AB66" s="185">
        <v>1</v>
      </c>
      <c r="AC66" s="91"/>
      <c r="AD66" s="92"/>
      <c r="AE66" s="92"/>
      <c r="AF66" s="93"/>
      <c r="AH66" s="278"/>
      <c r="AI66" s="280"/>
      <c r="AJ66" s="63"/>
      <c r="AK66" s="11" t="e">
        <f t="shared" si="49"/>
        <v>#DIV/0!</v>
      </c>
      <c r="AL66" s="99" t="e">
        <f t="shared" si="50"/>
        <v>#DIV/0!</v>
      </c>
      <c r="AM66" s="99" t="e">
        <f t="shared" si="51"/>
        <v>#DIV/0!</v>
      </c>
      <c r="AN66" s="99" t="e">
        <f t="shared" si="52"/>
        <v>#DIV/0!</v>
      </c>
      <c r="AO66" s="17">
        <f t="shared" si="53"/>
        <v>0</v>
      </c>
      <c r="AP66" s="17">
        <f t="shared" si="54"/>
        <v>0</v>
      </c>
      <c r="AQ66" s="17">
        <f t="shared" si="55"/>
        <v>0</v>
      </c>
      <c r="AR66" s="17" t="e">
        <f t="shared" si="56"/>
        <v>#DIV/0!</v>
      </c>
      <c r="AS66" s="12">
        <f t="shared" si="57"/>
        <v>0</v>
      </c>
      <c r="AT66" s="12">
        <f t="shared" si="58"/>
        <v>0</v>
      </c>
      <c r="AU66" s="12">
        <f t="shared" si="59"/>
        <v>0</v>
      </c>
      <c r="AV66" s="12">
        <f t="shared" si="60"/>
        <v>0</v>
      </c>
      <c r="AW66" s="13">
        <v>0.2</v>
      </c>
      <c r="AX66" s="13">
        <v>0.8</v>
      </c>
      <c r="AY66" s="12">
        <f t="shared" si="61"/>
        <v>0</v>
      </c>
      <c r="AZ66" s="12">
        <f t="shared" si="62"/>
        <v>0</v>
      </c>
      <c r="BA66" s="12">
        <f t="shared" si="63"/>
        <v>0</v>
      </c>
      <c r="BB66" s="12" t="e">
        <f t="shared" si="64"/>
        <v>#DIV/0!</v>
      </c>
      <c r="BC66" s="12">
        <f t="shared" si="65"/>
        <v>0</v>
      </c>
      <c r="BD66" s="12">
        <f t="shared" si="66"/>
        <v>0</v>
      </c>
      <c r="BE66" s="12">
        <f t="shared" si="67"/>
        <v>0</v>
      </c>
      <c r="BF66" s="12">
        <f t="shared" si="68"/>
        <v>0</v>
      </c>
      <c r="BG66" s="110">
        <f t="shared" si="69"/>
        <v>0</v>
      </c>
      <c r="BH66" s="110">
        <f t="shared" si="70"/>
        <v>0</v>
      </c>
      <c r="BI66" s="110">
        <f t="shared" si="71"/>
        <v>0</v>
      </c>
      <c r="BJ66" s="110" t="e">
        <f t="shared" si="72"/>
        <v>#DIV/0!</v>
      </c>
      <c r="BK66" s="269"/>
      <c r="BL66" s="269"/>
      <c r="BM66" s="269"/>
      <c r="BN66" s="269"/>
      <c r="BO66" s="272"/>
      <c r="BP66" s="272"/>
      <c r="BQ66" s="272"/>
      <c r="BR66" s="272"/>
      <c r="BS66" s="289"/>
    </row>
    <row r="67" spans="1:71" s="2" customFormat="1" ht="55.8" thickBot="1" x14ac:dyDescent="0.35">
      <c r="A67" s="282"/>
      <c r="B67" s="284" t="s">
        <v>1839</v>
      </c>
      <c r="C67" s="286"/>
      <c r="D67" s="286"/>
      <c r="E67" s="49" t="s">
        <v>1767</v>
      </c>
      <c r="F67" s="192">
        <v>28</v>
      </c>
      <c r="G67" s="296"/>
      <c r="H67" s="233"/>
      <c r="I67" s="204"/>
      <c r="J67" s="204"/>
      <c r="K67" s="204"/>
      <c r="L67" s="275"/>
      <c r="M67" s="60"/>
      <c r="N67" s="46">
        <v>4</v>
      </c>
      <c r="O67" s="49" t="s">
        <v>1859</v>
      </c>
      <c r="P67" s="175">
        <v>44972</v>
      </c>
      <c r="Q67" s="175">
        <v>45275</v>
      </c>
      <c r="R67" s="53" t="s">
        <v>1829</v>
      </c>
      <c r="S67" s="78"/>
      <c r="T67" s="79"/>
      <c r="U67" s="79"/>
      <c r="V67" s="80"/>
      <c r="W67" s="43"/>
      <c r="X67" s="162" t="s">
        <v>1516</v>
      </c>
      <c r="Y67" s="14" t="s">
        <v>1865</v>
      </c>
      <c r="Z67" s="14" t="s">
        <v>1866</v>
      </c>
      <c r="AA67" s="182" t="s">
        <v>1861</v>
      </c>
      <c r="AB67" s="185">
        <v>35</v>
      </c>
      <c r="AC67" s="91"/>
      <c r="AD67" s="92"/>
      <c r="AE67" s="92"/>
      <c r="AF67" s="93"/>
      <c r="AH67" s="278"/>
      <c r="AI67" s="280"/>
      <c r="AJ67" s="63"/>
      <c r="AK67" s="11">
        <f t="shared" si="49"/>
        <v>0</v>
      </c>
      <c r="AL67" s="99">
        <f t="shared" si="50"/>
        <v>0</v>
      </c>
      <c r="AM67" s="99">
        <f t="shared" si="51"/>
        <v>0</v>
      </c>
      <c r="AN67" s="99">
        <f t="shared" si="52"/>
        <v>0</v>
      </c>
      <c r="AO67" s="17">
        <f t="shared" si="53"/>
        <v>0</v>
      </c>
      <c r="AP67" s="17">
        <f t="shared" si="54"/>
        <v>0</v>
      </c>
      <c r="AQ67" s="17">
        <f t="shared" si="55"/>
        <v>0</v>
      </c>
      <c r="AR67" s="17" t="e">
        <f t="shared" si="56"/>
        <v>#DIV/0!</v>
      </c>
      <c r="AS67" s="12">
        <f t="shared" si="57"/>
        <v>0</v>
      </c>
      <c r="AT67" s="12">
        <f t="shared" si="58"/>
        <v>0</v>
      </c>
      <c r="AU67" s="12">
        <f t="shared" si="59"/>
        <v>0</v>
      </c>
      <c r="AV67" s="12">
        <f t="shared" si="60"/>
        <v>0</v>
      </c>
      <c r="AW67" s="13">
        <v>0.2</v>
      </c>
      <c r="AX67" s="13">
        <v>0.8</v>
      </c>
      <c r="AY67" s="12">
        <f t="shared" si="61"/>
        <v>0</v>
      </c>
      <c r="AZ67" s="12">
        <f t="shared" si="62"/>
        <v>0</v>
      </c>
      <c r="BA67" s="12">
        <f t="shared" si="63"/>
        <v>0</v>
      </c>
      <c r="BB67" s="12" t="e">
        <f t="shared" si="64"/>
        <v>#DIV/0!</v>
      </c>
      <c r="BC67" s="12">
        <f t="shared" si="65"/>
        <v>0</v>
      </c>
      <c r="BD67" s="12">
        <f t="shared" si="66"/>
        <v>0</v>
      </c>
      <c r="BE67" s="12">
        <f t="shared" si="67"/>
        <v>0</v>
      </c>
      <c r="BF67" s="12">
        <f t="shared" si="68"/>
        <v>0</v>
      </c>
      <c r="BG67" s="110">
        <f t="shared" si="69"/>
        <v>0</v>
      </c>
      <c r="BH67" s="110">
        <f t="shared" si="70"/>
        <v>0</v>
      </c>
      <c r="BI67" s="110">
        <f t="shared" si="71"/>
        <v>0</v>
      </c>
      <c r="BJ67" s="110" t="e">
        <f t="shared" si="72"/>
        <v>#DIV/0!</v>
      </c>
      <c r="BK67" s="269"/>
      <c r="BL67" s="269"/>
      <c r="BM67" s="269"/>
      <c r="BN67" s="269"/>
      <c r="BO67" s="272"/>
      <c r="BP67" s="272"/>
      <c r="BQ67" s="272"/>
      <c r="BR67" s="272"/>
      <c r="BS67" s="289"/>
    </row>
    <row r="68" spans="1:71" s="2" customFormat="1" ht="124.2" x14ac:dyDescent="0.3">
      <c r="A68" s="281">
        <v>11</v>
      </c>
      <c r="B68" s="283" t="s">
        <v>1840</v>
      </c>
      <c r="C68" s="285">
        <v>0.05</v>
      </c>
      <c r="D68" s="287"/>
      <c r="E68" s="48"/>
      <c r="F68" s="15"/>
      <c r="G68" s="295" t="s">
        <v>1850</v>
      </c>
      <c r="H68" s="230"/>
      <c r="I68" s="231"/>
      <c r="J68" s="231"/>
      <c r="K68" s="231"/>
      <c r="L68" s="274"/>
      <c r="M68" s="43"/>
      <c r="N68" s="45">
        <v>1</v>
      </c>
      <c r="O68" s="48" t="s">
        <v>1871</v>
      </c>
      <c r="P68" s="174">
        <v>44958</v>
      </c>
      <c r="Q68" s="174">
        <v>45017</v>
      </c>
      <c r="R68" s="52" t="s">
        <v>2042</v>
      </c>
      <c r="S68" s="75"/>
      <c r="T68" s="76"/>
      <c r="U68" s="76"/>
      <c r="V68" s="77"/>
      <c r="W68" s="43"/>
      <c r="X68" s="157" t="s">
        <v>1500</v>
      </c>
      <c r="Y68" s="181" t="s">
        <v>1867</v>
      </c>
      <c r="Z68" s="181" t="s">
        <v>1868</v>
      </c>
      <c r="AA68" s="190" t="s">
        <v>1861</v>
      </c>
      <c r="AB68" s="184">
        <v>1</v>
      </c>
      <c r="AC68" s="88"/>
      <c r="AD68" s="89"/>
      <c r="AE68" s="89"/>
      <c r="AF68" s="90"/>
      <c r="AG68" s="62"/>
      <c r="AH68" s="277" t="s">
        <v>97</v>
      </c>
      <c r="AI68" s="279" t="s">
        <v>47</v>
      </c>
      <c r="AJ68" s="63"/>
      <c r="AK68" s="7" t="e">
        <f t="shared" si="49"/>
        <v>#DIV/0!</v>
      </c>
      <c r="AL68" s="100" t="e">
        <f t="shared" si="50"/>
        <v>#DIV/0!</v>
      </c>
      <c r="AM68" s="100" t="e">
        <f t="shared" si="51"/>
        <v>#DIV/0!</v>
      </c>
      <c r="AN68" s="100" t="e">
        <f t="shared" si="52"/>
        <v>#DIV/0!</v>
      </c>
      <c r="AO68" s="27">
        <f t="shared" si="53"/>
        <v>0</v>
      </c>
      <c r="AP68" s="27">
        <f t="shared" si="54"/>
        <v>0</v>
      </c>
      <c r="AQ68" s="27">
        <f t="shared" si="55"/>
        <v>0</v>
      </c>
      <c r="AR68" s="27" t="e">
        <f t="shared" si="56"/>
        <v>#DIV/0!</v>
      </c>
      <c r="AS68" s="22">
        <f t="shared" si="57"/>
        <v>0</v>
      </c>
      <c r="AT68" s="22">
        <f t="shared" si="58"/>
        <v>0</v>
      </c>
      <c r="AU68" s="22">
        <f t="shared" si="59"/>
        <v>0</v>
      </c>
      <c r="AV68" s="22">
        <f t="shared" si="60"/>
        <v>0</v>
      </c>
      <c r="AW68" s="23">
        <v>0.2</v>
      </c>
      <c r="AX68" s="23">
        <v>0.8</v>
      </c>
      <c r="AY68" s="22">
        <f t="shared" si="61"/>
        <v>0</v>
      </c>
      <c r="AZ68" s="22">
        <f t="shared" si="62"/>
        <v>0</v>
      </c>
      <c r="BA68" s="22">
        <f t="shared" si="63"/>
        <v>0</v>
      </c>
      <c r="BB68" s="22" t="e">
        <f t="shared" si="64"/>
        <v>#DIV/0!</v>
      </c>
      <c r="BC68" s="22">
        <f t="shared" si="65"/>
        <v>0</v>
      </c>
      <c r="BD68" s="22">
        <f t="shared" si="66"/>
        <v>0</v>
      </c>
      <c r="BE68" s="22">
        <f t="shared" si="67"/>
        <v>0</v>
      </c>
      <c r="BF68" s="22">
        <f t="shared" si="68"/>
        <v>0</v>
      </c>
      <c r="BG68" s="112">
        <f t="shared" si="69"/>
        <v>0</v>
      </c>
      <c r="BH68" s="109">
        <f t="shared" si="70"/>
        <v>0</v>
      </c>
      <c r="BI68" s="109">
        <f t="shared" si="71"/>
        <v>0</v>
      </c>
      <c r="BJ68" s="109" t="e">
        <f t="shared" si="72"/>
        <v>#DIV/0!</v>
      </c>
      <c r="BK68" s="269" t="e">
        <f>AVERAGEIF(BG68:BG72,"&lt;&gt;#¡DIV/0!")</f>
        <v>#DIV/0!</v>
      </c>
      <c r="BL68" s="269" t="e">
        <f>AVERAGEIF(BH68:BH72,"&lt;&gt;#¡DIV/0!")</f>
        <v>#DIV/0!</v>
      </c>
      <c r="BM68" s="269" t="e">
        <f>AVERAGEIF(BI68:BI72,"&lt;&gt;#¡DIV/0!")</f>
        <v>#DIV/0!</v>
      </c>
      <c r="BN68" s="269" t="e">
        <f>AVERAGEIF(BJ68:BJ72,"&lt;&gt;#¡DIV/0!")</f>
        <v>#DIV/0!</v>
      </c>
      <c r="BO68" s="271" t="e">
        <f t="shared" ref="BO68" si="85">+C68*BK68</f>
        <v>#DIV/0!</v>
      </c>
      <c r="BP68" s="271" t="e">
        <f t="shared" ref="BP68" si="86">+C68*BL68</f>
        <v>#DIV/0!</v>
      </c>
      <c r="BQ68" s="271" t="e">
        <f t="shared" ref="BQ68" si="87">+C68*BM68</f>
        <v>#DIV/0!</v>
      </c>
      <c r="BR68" s="271" t="e">
        <f t="shared" ref="BR68" si="88">+C68*BN68</f>
        <v>#DIV/0!</v>
      </c>
      <c r="BS68" s="289" t="e">
        <f>SUM(BO68:BR72)</f>
        <v>#DIV/0!</v>
      </c>
    </row>
    <row r="69" spans="1:71" s="2" customFormat="1" ht="96.6" x14ac:dyDescent="0.3">
      <c r="A69" s="282"/>
      <c r="B69" s="284" t="s">
        <v>1841</v>
      </c>
      <c r="C69" s="286"/>
      <c r="D69" s="288"/>
      <c r="E69" s="49"/>
      <c r="F69" s="151"/>
      <c r="G69" s="296"/>
      <c r="H69" s="233"/>
      <c r="I69" s="204"/>
      <c r="J69" s="204"/>
      <c r="K69" s="204"/>
      <c r="L69" s="275"/>
      <c r="M69" s="60"/>
      <c r="N69" s="46">
        <v>2</v>
      </c>
      <c r="O69" s="49" t="s">
        <v>1846</v>
      </c>
      <c r="P69" s="175">
        <v>45017</v>
      </c>
      <c r="Q69" s="175">
        <v>45056</v>
      </c>
      <c r="R69" s="53" t="s">
        <v>1873</v>
      </c>
      <c r="S69" s="78"/>
      <c r="T69" s="79"/>
      <c r="U69" s="79"/>
      <c r="V69" s="80"/>
      <c r="W69" s="43"/>
      <c r="X69" s="162" t="s">
        <v>1500</v>
      </c>
      <c r="Y69" s="14" t="s">
        <v>1867</v>
      </c>
      <c r="Z69" s="14" t="s">
        <v>1868</v>
      </c>
      <c r="AA69" s="182" t="s">
        <v>1861</v>
      </c>
      <c r="AB69" s="185">
        <v>1</v>
      </c>
      <c r="AC69" s="91"/>
      <c r="AD69" s="92"/>
      <c r="AE69" s="92"/>
      <c r="AF69" s="93"/>
      <c r="AH69" s="278"/>
      <c r="AI69" s="280"/>
      <c r="AJ69" s="63"/>
      <c r="AK69" s="11" t="e">
        <f t="shared" si="49"/>
        <v>#DIV/0!</v>
      </c>
      <c r="AL69" s="99" t="e">
        <f t="shared" si="50"/>
        <v>#DIV/0!</v>
      </c>
      <c r="AM69" s="99" t="e">
        <f t="shared" si="51"/>
        <v>#DIV/0!</v>
      </c>
      <c r="AN69" s="99" t="e">
        <f t="shared" si="52"/>
        <v>#DIV/0!</v>
      </c>
      <c r="AO69" s="17">
        <f t="shared" si="53"/>
        <v>0</v>
      </c>
      <c r="AP69" s="17">
        <f t="shared" si="54"/>
        <v>0</v>
      </c>
      <c r="AQ69" s="17">
        <f t="shared" si="55"/>
        <v>0</v>
      </c>
      <c r="AR69" s="17" t="e">
        <f t="shared" si="56"/>
        <v>#DIV/0!</v>
      </c>
      <c r="AS69" s="12">
        <f t="shared" si="57"/>
        <v>0</v>
      </c>
      <c r="AT69" s="12">
        <f t="shared" si="58"/>
        <v>0</v>
      </c>
      <c r="AU69" s="12">
        <f t="shared" si="59"/>
        <v>0</v>
      </c>
      <c r="AV69" s="12">
        <f t="shared" si="60"/>
        <v>0</v>
      </c>
      <c r="AW69" s="13">
        <v>0.2</v>
      </c>
      <c r="AX69" s="13">
        <v>0.8</v>
      </c>
      <c r="AY69" s="12">
        <f t="shared" si="61"/>
        <v>0</v>
      </c>
      <c r="AZ69" s="12">
        <f t="shared" si="62"/>
        <v>0</v>
      </c>
      <c r="BA69" s="12">
        <f t="shared" si="63"/>
        <v>0</v>
      </c>
      <c r="BB69" s="12" t="e">
        <f t="shared" si="64"/>
        <v>#DIV/0!</v>
      </c>
      <c r="BC69" s="12">
        <f t="shared" si="65"/>
        <v>0</v>
      </c>
      <c r="BD69" s="12">
        <f t="shared" si="66"/>
        <v>0</v>
      </c>
      <c r="BE69" s="12">
        <f t="shared" si="67"/>
        <v>0</v>
      </c>
      <c r="BF69" s="12">
        <f t="shared" si="68"/>
        <v>0</v>
      </c>
      <c r="BG69" s="110">
        <f t="shared" si="69"/>
        <v>0</v>
      </c>
      <c r="BH69" s="110">
        <f t="shared" si="70"/>
        <v>0</v>
      </c>
      <c r="BI69" s="110">
        <f t="shared" si="71"/>
        <v>0</v>
      </c>
      <c r="BJ69" s="110" t="e">
        <f t="shared" si="72"/>
        <v>#DIV/0!</v>
      </c>
      <c r="BK69" s="269"/>
      <c r="BL69" s="269"/>
      <c r="BM69" s="269"/>
      <c r="BN69" s="269"/>
      <c r="BO69" s="272"/>
      <c r="BP69" s="272"/>
      <c r="BQ69" s="272"/>
      <c r="BR69" s="272"/>
      <c r="BS69" s="289"/>
    </row>
    <row r="70" spans="1:71" s="2" customFormat="1" ht="96.6" x14ac:dyDescent="0.3">
      <c r="A70" s="282"/>
      <c r="B70" s="284" t="s">
        <v>1839</v>
      </c>
      <c r="C70" s="286"/>
      <c r="D70" s="288"/>
      <c r="E70" s="49"/>
      <c r="F70" s="151"/>
      <c r="G70" s="296"/>
      <c r="H70" s="233"/>
      <c r="I70" s="204"/>
      <c r="J70" s="204"/>
      <c r="K70" s="204"/>
      <c r="L70" s="275"/>
      <c r="M70" s="60"/>
      <c r="N70" s="46">
        <v>3</v>
      </c>
      <c r="O70" s="49" t="s">
        <v>1847</v>
      </c>
      <c r="P70" s="175">
        <v>45056</v>
      </c>
      <c r="Q70" s="175">
        <v>45063</v>
      </c>
      <c r="R70" s="53" t="s">
        <v>1873</v>
      </c>
      <c r="S70" s="78"/>
      <c r="T70" s="79"/>
      <c r="U70" s="79"/>
      <c r="V70" s="80"/>
      <c r="W70" s="43"/>
      <c r="X70" s="162" t="s">
        <v>1500</v>
      </c>
      <c r="Y70" s="14" t="s">
        <v>1867</v>
      </c>
      <c r="Z70" s="14" t="s">
        <v>1868</v>
      </c>
      <c r="AA70" s="182" t="s">
        <v>1861</v>
      </c>
      <c r="AB70" s="185">
        <v>1</v>
      </c>
      <c r="AC70" s="91"/>
      <c r="AD70" s="92"/>
      <c r="AE70" s="92"/>
      <c r="AF70" s="93"/>
      <c r="AH70" s="278"/>
      <c r="AI70" s="280"/>
      <c r="AJ70" s="63"/>
      <c r="AK70" s="11" t="e">
        <f t="shared" si="49"/>
        <v>#DIV/0!</v>
      </c>
      <c r="AL70" s="99" t="e">
        <f t="shared" si="50"/>
        <v>#DIV/0!</v>
      </c>
      <c r="AM70" s="99" t="e">
        <f t="shared" si="51"/>
        <v>#DIV/0!</v>
      </c>
      <c r="AN70" s="99" t="e">
        <f t="shared" si="52"/>
        <v>#DIV/0!</v>
      </c>
      <c r="AO70" s="17">
        <f t="shared" si="53"/>
        <v>0</v>
      </c>
      <c r="AP70" s="17">
        <f t="shared" si="54"/>
        <v>0</v>
      </c>
      <c r="AQ70" s="17">
        <f t="shared" si="55"/>
        <v>0</v>
      </c>
      <c r="AR70" s="17" t="e">
        <f t="shared" si="56"/>
        <v>#DIV/0!</v>
      </c>
      <c r="AS70" s="12">
        <f t="shared" si="57"/>
        <v>0</v>
      </c>
      <c r="AT70" s="12">
        <f t="shared" si="58"/>
        <v>0</v>
      </c>
      <c r="AU70" s="12">
        <f t="shared" si="59"/>
        <v>0</v>
      </c>
      <c r="AV70" s="12">
        <f t="shared" si="60"/>
        <v>0</v>
      </c>
      <c r="AW70" s="13">
        <v>0.2</v>
      </c>
      <c r="AX70" s="13">
        <v>0.8</v>
      </c>
      <c r="AY70" s="12">
        <f t="shared" si="61"/>
        <v>0</v>
      </c>
      <c r="AZ70" s="12">
        <f t="shared" si="62"/>
        <v>0</v>
      </c>
      <c r="BA70" s="12">
        <f t="shared" si="63"/>
        <v>0</v>
      </c>
      <c r="BB70" s="12" t="e">
        <f t="shared" si="64"/>
        <v>#DIV/0!</v>
      </c>
      <c r="BC70" s="12">
        <f t="shared" si="65"/>
        <v>0</v>
      </c>
      <c r="BD70" s="12">
        <f t="shared" si="66"/>
        <v>0</v>
      </c>
      <c r="BE70" s="12">
        <f t="shared" si="67"/>
        <v>0</v>
      </c>
      <c r="BF70" s="12">
        <f t="shared" si="68"/>
        <v>0</v>
      </c>
      <c r="BG70" s="110">
        <f t="shared" si="69"/>
        <v>0</v>
      </c>
      <c r="BH70" s="110">
        <f t="shared" si="70"/>
        <v>0</v>
      </c>
      <c r="BI70" s="110">
        <f t="shared" si="71"/>
        <v>0</v>
      </c>
      <c r="BJ70" s="110" t="e">
        <f t="shared" si="72"/>
        <v>#DIV/0!</v>
      </c>
      <c r="BK70" s="269"/>
      <c r="BL70" s="269"/>
      <c r="BM70" s="269"/>
      <c r="BN70" s="269"/>
      <c r="BO70" s="272"/>
      <c r="BP70" s="272"/>
      <c r="BQ70" s="272"/>
      <c r="BR70" s="272"/>
      <c r="BS70" s="289"/>
    </row>
    <row r="71" spans="1:71" s="2" customFormat="1" ht="82.8" x14ac:dyDescent="0.3">
      <c r="A71" s="282"/>
      <c r="B71" s="284" t="s">
        <v>1840</v>
      </c>
      <c r="C71" s="286"/>
      <c r="D71" s="288"/>
      <c r="E71" s="49" t="s">
        <v>1767</v>
      </c>
      <c r="F71" s="151">
        <v>5000</v>
      </c>
      <c r="G71" s="296"/>
      <c r="H71" s="233"/>
      <c r="I71" s="204"/>
      <c r="J71" s="204"/>
      <c r="K71" s="204"/>
      <c r="L71" s="275"/>
      <c r="M71" s="60"/>
      <c r="N71" s="46">
        <v>4</v>
      </c>
      <c r="O71" s="49" t="s">
        <v>1869</v>
      </c>
      <c r="P71" s="175">
        <v>45078</v>
      </c>
      <c r="Q71" s="175">
        <v>45280</v>
      </c>
      <c r="R71" s="53" t="s">
        <v>1954</v>
      </c>
      <c r="S71" s="78"/>
      <c r="T71" s="79"/>
      <c r="U71" s="79"/>
      <c r="V71" s="80"/>
      <c r="W71" s="43"/>
      <c r="X71" s="162"/>
      <c r="Y71" s="14"/>
      <c r="Z71" s="14"/>
      <c r="AA71" s="182"/>
      <c r="AB71" s="185"/>
      <c r="AC71" s="91"/>
      <c r="AD71" s="92"/>
      <c r="AE71" s="92"/>
      <c r="AF71" s="93"/>
      <c r="AH71" s="278"/>
      <c r="AI71" s="280"/>
      <c r="AJ71" s="63"/>
      <c r="AK71" s="11">
        <f t="shared" si="49"/>
        <v>0</v>
      </c>
      <c r="AL71" s="99">
        <f t="shared" si="50"/>
        <v>0</v>
      </c>
      <c r="AM71" s="99">
        <f t="shared" si="51"/>
        <v>0</v>
      </c>
      <c r="AN71" s="99">
        <f t="shared" si="52"/>
        <v>0</v>
      </c>
      <c r="AO71" s="17">
        <f t="shared" si="53"/>
        <v>0</v>
      </c>
      <c r="AP71" s="17">
        <f t="shared" si="54"/>
        <v>0</v>
      </c>
      <c r="AQ71" s="17">
        <f t="shared" si="55"/>
        <v>0</v>
      </c>
      <c r="AR71" s="17" t="e">
        <f t="shared" si="56"/>
        <v>#DIV/0!</v>
      </c>
      <c r="AS71" s="12" t="e">
        <f t="shared" si="57"/>
        <v>#DIV/0!</v>
      </c>
      <c r="AT71" s="12" t="e">
        <f t="shared" si="58"/>
        <v>#DIV/0!</v>
      </c>
      <c r="AU71" s="12" t="e">
        <f t="shared" si="59"/>
        <v>#DIV/0!</v>
      </c>
      <c r="AV71" s="12" t="e">
        <f t="shared" si="60"/>
        <v>#DIV/0!</v>
      </c>
      <c r="AW71" s="13">
        <v>0.2</v>
      </c>
      <c r="AX71" s="13">
        <v>0.8</v>
      </c>
      <c r="AY71" s="12">
        <f t="shared" si="61"/>
        <v>0</v>
      </c>
      <c r="AZ71" s="12">
        <f t="shared" si="62"/>
        <v>0</v>
      </c>
      <c r="BA71" s="12">
        <f t="shared" si="63"/>
        <v>0</v>
      </c>
      <c r="BB71" s="12" t="e">
        <f t="shared" si="64"/>
        <v>#DIV/0!</v>
      </c>
      <c r="BC71" s="12" t="e">
        <f t="shared" si="65"/>
        <v>#DIV/0!</v>
      </c>
      <c r="BD71" s="12" t="e">
        <f t="shared" si="66"/>
        <v>#DIV/0!</v>
      </c>
      <c r="BE71" s="12" t="e">
        <f t="shared" si="67"/>
        <v>#DIV/0!</v>
      </c>
      <c r="BF71" s="12" t="e">
        <f t="shared" si="68"/>
        <v>#DIV/0!</v>
      </c>
      <c r="BG71" s="110" t="e">
        <f t="shared" si="69"/>
        <v>#DIV/0!</v>
      </c>
      <c r="BH71" s="110" t="e">
        <f t="shared" si="70"/>
        <v>#DIV/0!</v>
      </c>
      <c r="BI71" s="110" t="e">
        <f t="shared" si="71"/>
        <v>#DIV/0!</v>
      </c>
      <c r="BJ71" s="110" t="e">
        <f t="shared" si="72"/>
        <v>#DIV/0!</v>
      </c>
      <c r="BK71" s="269"/>
      <c r="BL71" s="269"/>
      <c r="BM71" s="269"/>
      <c r="BN71" s="269"/>
      <c r="BO71" s="272"/>
      <c r="BP71" s="272"/>
      <c r="BQ71" s="272"/>
      <c r="BR71" s="272"/>
      <c r="BS71" s="289"/>
    </row>
    <row r="72" spans="1:71" s="2" customFormat="1" ht="83.4" thickBot="1" x14ac:dyDescent="0.35">
      <c r="A72" s="282"/>
      <c r="B72" s="284" t="s">
        <v>1841</v>
      </c>
      <c r="C72" s="286"/>
      <c r="D72" s="288"/>
      <c r="E72" s="49" t="s">
        <v>1767</v>
      </c>
      <c r="F72" s="151"/>
      <c r="G72" s="296"/>
      <c r="H72" s="233"/>
      <c r="I72" s="204"/>
      <c r="J72" s="204"/>
      <c r="K72" s="204"/>
      <c r="L72" s="275"/>
      <c r="M72" s="60"/>
      <c r="N72" s="46">
        <v>5</v>
      </c>
      <c r="O72" s="49" t="s">
        <v>1870</v>
      </c>
      <c r="P72" s="175">
        <v>45108</v>
      </c>
      <c r="Q72" s="175">
        <v>45280</v>
      </c>
      <c r="R72" s="53" t="s">
        <v>1954</v>
      </c>
      <c r="S72" s="78"/>
      <c r="T72" s="79"/>
      <c r="U72" s="79"/>
      <c r="V72" s="80"/>
      <c r="W72" s="43"/>
      <c r="X72" s="162"/>
      <c r="Y72" s="14"/>
      <c r="Z72" s="14"/>
      <c r="AA72" s="182"/>
      <c r="AB72" s="185"/>
      <c r="AC72" s="91"/>
      <c r="AD72" s="92"/>
      <c r="AE72" s="92"/>
      <c r="AF72" s="93"/>
      <c r="AH72" s="278"/>
      <c r="AI72" s="280"/>
      <c r="AJ72" s="63"/>
      <c r="AK72" s="11" t="e">
        <f t="shared" si="49"/>
        <v>#DIV/0!</v>
      </c>
      <c r="AL72" s="99" t="e">
        <f t="shared" si="50"/>
        <v>#DIV/0!</v>
      </c>
      <c r="AM72" s="99" t="e">
        <f t="shared" si="51"/>
        <v>#DIV/0!</v>
      </c>
      <c r="AN72" s="99" t="e">
        <f t="shared" si="52"/>
        <v>#DIV/0!</v>
      </c>
      <c r="AO72" s="17">
        <f t="shared" si="53"/>
        <v>0</v>
      </c>
      <c r="AP72" s="17">
        <f t="shared" si="54"/>
        <v>0</v>
      </c>
      <c r="AQ72" s="17">
        <f t="shared" si="55"/>
        <v>0</v>
      </c>
      <c r="AR72" s="17" t="e">
        <f t="shared" si="56"/>
        <v>#DIV/0!</v>
      </c>
      <c r="AS72" s="12" t="e">
        <f t="shared" si="57"/>
        <v>#DIV/0!</v>
      </c>
      <c r="AT72" s="12" t="e">
        <f t="shared" si="58"/>
        <v>#DIV/0!</v>
      </c>
      <c r="AU72" s="12" t="e">
        <f t="shared" si="59"/>
        <v>#DIV/0!</v>
      </c>
      <c r="AV72" s="12" t="e">
        <f t="shared" si="60"/>
        <v>#DIV/0!</v>
      </c>
      <c r="AW72" s="13">
        <v>0.2</v>
      </c>
      <c r="AX72" s="13">
        <v>0.8</v>
      </c>
      <c r="AY72" s="12">
        <f t="shared" si="61"/>
        <v>0</v>
      </c>
      <c r="AZ72" s="12">
        <f t="shared" si="62"/>
        <v>0</v>
      </c>
      <c r="BA72" s="12">
        <f t="shared" si="63"/>
        <v>0</v>
      </c>
      <c r="BB72" s="12" t="e">
        <f t="shared" si="64"/>
        <v>#DIV/0!</v>
      </c>
      <c r="BC72" s="12" t="e">
        <f t="shared" si="65"/>
        <v>#DIV/0!</v>
      </c>
      <c r="BD72" s="12" t="e">
        <f t="shared" si="66"/>
        <v>#DIV/0!</v>
      </c>
      <c r="BE72" s="12" t="e">
        <f t="shared" si="67"/>
        <v>#DIV/0!</v>
      </c>
      <c r="BF72" s="12" t="e">
        <f t="shared" si="68"/>
        <v>#DIV/0!</v>
      </c>
      <c r="BG72" s="110" t="e">
        <f t="shared" si="69"/>
        <v>#DIV/0!</v>
      </c>
      <c r="BH72" s="110" t="e">
        <f t="shared" si="70"/>
        <v>#DIV/0!</v>
      </c>
      <c r="BI72" s="110" t="e">
        <f t="shared" si="71"/>
        <v>#DIV/0!</v>
      </c>
      <c r="BJ72" s="110" t="e">
        <f t="shared" si="72"/>
        <v>#DIV/0!</v>
      </c>
      <c r="BK72" s="269"/>
      <c r="BL72" s="269"/>
      <c r="BM72" s="269"/>
      <c r="BN72" s="269"/>
      <c r="BO72" s="272"/>
      <c r="BP72" s="272"/>
      <c r="BQ72" s="272"/>
      <c r="BR72" s="272"/>
      <c r="BS72" s="289"/>
    </row>
    <row r="73" spans="1:71" s="2" customFormat="1" ht="207.6" thickBot="1" x14ac:dyDescent="0.35">
      <c r="A73" s="45">
        <v>12</v>
      </c>
      <c r="B73" s="164" t="s">
        <v>1830</v>
      </c>
      <c r="C73" s="109">
        <v>0.05</v>
      </c>
      <c r="D73" s="166"/>
      <c r="E73" s="48" t="s">
        <v>1767</v>
      </c>
      <c r="F73" s="15"/>
      <c r="G73" s="168" t="s">
        <v>1850</v>
      </c>
      <c r="H73" s="230"/>
      <c r="I73" s="231"/>
      <c r="J73" s="231"/>
      <c r="K73" s="231"/>
      <c r="L73" s="232"/>
      <c r="M73" s="43"/>
      <c r="N73" s="45">
        <v>1</v>
      </c>
      <c r="O73" s="48" t="s">
        <v>2025</v>
      </c>
      <c r="P73" s="174">
        <v>44967</v>
      </c>
      <c r="Q73" s="174">
        <v>45168</v>
      </c>
      <c r="R73" s="52" t="s">
        <v>1829</v>
      </c>
      <c r="S73" s="75"/>
      <c r="T73" s="76"/>
      <c r="U73" s="76"/>
      <c r="V73" s="77"/>
      <c r="W73" s="43"/>
      <c r="X73" s="157" t="s">
        <v>2024</v>
      </c>
      <c r="Y73" s="181" t="s">
        <v>2023</v>
      </c>
      <c r="Z73" s="181" t="s">
        <v>34</v>
      </c>
      <c r="AA73" s="190" t="s">
        <v>1852</v>
      </c>
      <c r="AB73" s="184">
        <v>1</v>
      </c>
      <c r="AC73" s="88"/>
      <c r="AD73" s="89"/>
      <c r="AE73" s="89"/>
      <c r="AF73" s="90"/>
      <c r="AG73" s="62"/>
      <c r="AH73" s="157" t="s">
        <v>97</v>
      </c>
      <c r="AI73" s="52" t="s">
        <v>47</v>
      </c>
      <c r="AJ73" s="63"/>
      <c r="AK73" s="7" t="e">
        <f t="shared" ref="AK73" si="89">+H73/F73</f>
        <v>#DIV/0!</v>
      </c>
      <c r="AL73" s="100" t="e">
        <f t="shared" ref="AL73" si="90">+I73/F73</f>
        <v>#DIV/0!</v>
      </c>
      <c r="AM73" s="100" t="e">
        <f t="shared" ref="AM73" si="91">+J73/F73</f>
        <v>#DIV/0!</v>
      </c>
      <c r="AN73" s="100" t="e">
        <f t="shared" ref="AN73" si="92">+K73/F73</f>
        <v>#DIV/0!</v>
      </c>
      <c r="AO73" s="27">
        <f t="shared" ref="AO73" si="93">+S73/COUNTIF(O73,"*")</f>
        <v>0</v>
      </c>
      <c r="AP73" s="27">
        <f t="shared" ref="AP73" si="94">+T73/COUNTIF(O73,"*")</f>
        <v>0</v>
      </c>
      <c r="AQ73" s="27">
        <f t="shared" ref="AQ73" si="95">+U73/COUNTIF(O73,"*")</f>
        <v>0</v>
      </c>
      <c r="AR73" s="27" t="e">
        <f t="shared" ref="AR73" si="96">+V73/COUNTIF(V73,"*")</f>
        <v>#DIV/0!</v>
      </c>
      <c r="AS73" s="22">
        <f t="shared" ref="AS73" si="97">+AC73/AB73</f>
        <v>0</v>
      </c>
      <c r="AT73" s="22">
        <f t="shared" ref="AT73" si="98">+AD73/AB73</f>
        <v>0</v>
      </c>
      <c r="AU73" s="22">
        <f t="shared" ref="AU73" si="99">+AE73/AB73</f>
        <v>0</v>
      </c>
      <c r="AV73" s="22">
        <f t="shared" ref="AV73" si="100">+AF73/AB73</f>
        <v>0</v>
      </c>
      <c r="AW73" s="23">
        <v>0.2</v>
      </c>
      <c r="AX73" s="23">
        <v>0.8</v>
      </c>
      <c r="AY73" s="22">
        <f t="shared" ref="AY73" si="101">+AO73*AW73</f>
        <v>0</v>
      </c>
      <c r="AZ73" s="22">
        <f t="shared" ref="AZ73" si="102">+AP73*AW73</f>
        <v>0</v>
      </c>
      <c r="BA73" s="22">
        <f t="shared" ref="BA73" si="103">+AQ73*AW73</f>
        <v>0</v>
      </c>
      <c r="BB73" s="22" t="e">
        <f t="shared" ref="BB73" si="104">+AR73*AW73</f>
        <v>#DIV/0!</v>
      </c>
      <c r="BC73" s="22">
        <f t="shared" ref="BC73" si="105">+AS73*AX73</f>
        <v>0</v>
      </c>
      <c r="BD73" s="22">
        <f t="shared" ref="BD73" si="106">+AT73*AX73</f>
        <v>0</v>
      </c>
      <c r="BE73" s="22">
        <f t="shared" ref="BE73" si="107">+AU73*AX73</f>
        <v>0</v>
      </c>
      <c r="BF73" s="22">
        <f t="shared" ref="BF73" si="108">+AV73*AX73</f>
        <v>0</v>
      </c>
      <c r="BG73" s="112">
        <f t="shared" ref="BG73" si="109">+AY73+BC73</f>
        <v>0</v>
      </c>
      <c r="BH73" s="109">
        <f t="shared" ref="BH73" si="110">+AZ73+BD73</f>
        <v>0</v>
      </c>
      <c r="BI73" s="109">
        <f t="shared" ref="BI73" si="111">+BA73+BE73</f>
        <v>0</v>
      </c>
      <c r="BJ73" s="109" t="e">
        <f t="shared" ref="BJ73" si="112">+BB73+BF73</f>
        <v>#DIV/0!</v>
      </c>
      <c r="BK73" s="160">
        <f>AVERAGEIF(BG73:BG73,"&lt;&gt;#¡DIV/0!")</f>
        <v>0</v>
      </c>
      <c r="BL73" s="160">
        <f>AVERAGEIF(BH73:BH73,"&lt;&gt;#¡DIV/0!")</f>
        <v>0</v>
      </c>
      <c r="BM73" s="160">
        <f>AVERAGEIF(BI73:BI73,"&lt;&gt;#¡DIV/0!")</f>
        <v>0</v>
      </c>
      <c r="BN73" s="160" t="e">
        <f>AVERAGEIF(BJ73:BJ73,"&lt;&gt;#¡DIV/0!")</f>
        <v>#DIV/0!</v>
      </c>
      <c r="BO73" s="158">
        <f t="shared" ref="BO73" si="113">+C73*BK73</f>
        <v>0</v>
      </c>
      <c r="BP73" s="158">
        <f t="shared" ref="BP73" si="114">+C73*BL73</f>
        <v>0</v>
      </c>
      <c r="BQ73" s="158">
        <f t="shared" ref="BQ73" si="115">+C73*BM73</f>
        <v>0</v>
      </c>
      <c r="BR73" s="158" t="e">
        <f t="shared" ref="BR73" si="116">+C73*BN73</f>
        <v>#DIV/0!</v>
      </c>
      <c r="BS73" s="159" t="e">
        <f>SUM(BO73:BR73)</f>
        <v>#DIV/0!</v>
      </c>
    </row>
    <row r="74" spans="1:71" s="2" customFormat="1" ht="110.4" x14ac:dyDescent="0.3">
      <c r="A74" s="281">
        <v>13</v>
      </c>
      <c r="B74" s="283" t="s">
        <v>1841</v>
      </c>
      <c r="C74" s="285">
        <v>0.05</v>
      </c>
      <c r="D74" s="287" t="s">
        <v>2022</v>
      </c>
      <c r="E74" s="48" t="s">
        <v>1764</v>
      </c>
      <c r="F74" s="15"/>
      <c r="G74" s="295" t="s">
        <v>1850</v>
      </c>
      <c r="H74" s="230"/>
      <c r="I74" s="231"/>
      <c r="J74" s="231"/>
      <c r="K74" s="231"/>
      <c r="L74" s="274"/>
      <c r="M74" s="43"/>
      <c r="N74" s="45">
        <v>1</v>
      </c>
      <c r="O74" s="48" t="s">
        <v>2016</v>
      </c>
      <c r="P74" s="174">
        <v>44959</v>
      </c>
      <c r="Q74" s="174">
        <v>45114</v>
      </c>
      <c r="R74" s="52" t="s">
        <v>2019</v>
      </c>
      <c r="S74" s="75"/>
      <c r="T74" s="76"/>
      <c r="U74" s="76"/>
      <c r="V74" s="77"/>
      <c r="W74" s="43"/>
      <c r="X74" s="157" t="s">
        <v>2010</v>
      </c>
      <c r="Y74" s="181" t="s">
        <v>2009</v>
      </c>
      <c r="Z74" s="181" t="s">
        <v>2011</v>
      </c>
      <c r="AA74" s="190" t="s">
        <v>1852</v>
      </c>
      <c r="AB74" s="184">
        <v>1</v>
      </c>
      <c r="AC74" s="88"/>
      <c r="AD74" s="89"/>
      <c r="AE74" s="89"/>
      <c r="AF74" s="90"/>
      <c r="AG74" s="62"/>
      <c r="AH74" s="277" t="s">
        <v>97</v>
      </c>
      <c r="AI74" s="279" t="s">
        <v>47</v>
      </c>
      <c r="AJ74" s="63"/>
      <c r="AK74" s="7" t="e">
        <f t="shared" si="49"/>
        <v>#DIV/0!</v>
      </c>
      <c r="AL74" s="100" t="e">
        <f t="shared" si="50"/>
        <v>#DIV/0!</v>
      </c>
      <c r="AM74" s="100" t="e">
        <f t="shared" si="51"/>
        <v>#DIV/0!</v>
      </c>
      <c r="AN74" s="100" t="e">
        <f t="shared" si="52"/>
        <v>#DIV/0!</v>
      </c>
      <c r="AO74" s="27">
        <f t="shared" si="53"/>
        <v>0</v>
      </c>
      <c r="AP74" s="27">
        <f t="shared" si="54"/>
        <v>0</v>
      </c>
      <c r="AQ74" s="27">
        <f t="shared" si="55"/>
        <v>0</v>
      </c>
      <c r="AR74" s="27" t="e">
        <f t="shared" si="56"/>
        <v>#DIV/0!</v>
      </c>
      <c r="AS74" s="22">
        <f t="shared" si="57"/>
        <v>0</v>
      </c>
      <c r="AT74" s="22">
        <f t="shared" si="58"/>
        <v>0</v>
      </c>
      <c r="AU74" s="22">
        <f t="shared" si="59"/>
        <v>0</v>
      </c>
      <c r="AV74" s="22">
        <f t="shared" si="60"/>
        <v>0</v>
      </c>
      <c r="AW74" s="23">
        <v>0.2</v>
      </c>
      <c r="AX74" s="23">
        <v>0.8</v>
      </c>
      <c r="AY74" s="22">
        <f t="shared" si="61"/>
        <v>0</v>
      </c>
      <c r="AZ74" s="22">
        <f t="shared" si="62"/>
        <v>0</v>
      </c>
      <c r="BA74" s="22">
        <f t="shared" si="63"/>
        <v>0</v>
      </c>
      <c r="BB74" s="22" t="e">
        <f t="shared" si="64"/>
        <v>#DIV/0!</v>
      </c>
      <c r="BC74" s="22">
        <f t="shared" si="65"/>
        <v>0</v>
      </c>
      <c r="BD74" s="22">
        <f t="shared" si="66"/>
        <v>0</v>
      </c>
      <c r="BE74" s="22">
        <f t="shared" si="67"/>
        <v>0</v>
      </c>
      <c r="BF74" s="22">
        <f t="shared" si="68"/>
        <v>0</v>
      </c>
      <c r="BG74" s="112">
        <f t="shared" si="69"/>
        <v>0</v>
      </c>
      <c r="BH74" s="109">
        <f t="shared" si="70"/>
        <v>0</v>
      </c>
      <c r="BI74" s="109">
        <f t="shared" si="71"/>
        <v>0</v>
      </c>
      <c r="BJ74" s="109" t="e">
        <f t="shared" si="72"/>
        <v>#DIV/0!</v>
      </c>
      <c r="BK74" s="269">
        <f>AVERAGEIF(BG74:BG76,"&lt;&gt;#¡DIV/0!")</f>
        <v>0</v>
      </c>
      <c r="BL74" s="269">
        <f>AVERAGEIF(BH74:BH76,"&lt;&gt;#¡DIV/0!")</f>
        <v>0</v>
      </c>
      <c r="BM74" s="269">
        <f>AVERAGEIF(BI74:BI76,"&lt;&gt;#¡DIV/0!")</f>
        <v>0</v>
      </c>
      <c r="BN74" s="269" t="e">
        <f>AVERAGEIF(BJ74:BJ76,"&lt;&gt;#¡DIV/0!")</f>
        <v>#DIV/0!</v>
      </c>
      <c r="BO74" s="271">
        <f t="shared" ref="BO74" si="117">+C74*BK74</f>
        <v>0</v>
      </c>
      <c r="BP74" s="271">
        <f t="shared" ref="BP74" si="118">+C74*BL74</f>
        <v>0</v>
      </c>
      <c r="BQ74" s="271">
        <f t="shared" ref="BQ74" si="119">+C74*BM74</f>
        <v>0</v>
      </c>
      <c r="BR74" s="271" t="e">
        <f t="shared" ref="BR74" si="120">+C74*BN74</f>
        <v>#DIV/0!</v>
      </c>
      <c r="BS74" s="289" t="e">
        <f>SUM(BO74:BR76)</f>
        <v>#DIV/0!</v>
      </c>
    </row>
    <row r="75" spans="1:71" s="2" customFormat="1" ht="124.2" x14ac:dyDescent="0.3">
      <c r="A75" s="282"/>
      <c r="B75" s="284" t="s">
        <v>1839</v>
      </c>
      <c r="C75" s="286"/>
      <c r="D75" s="288"/>
      <c r="E75" s="49" t="s">
        <v>1761</v>
      </c>
      <c r="F75" s="151"/>
      <c r="G75" s="296"/>
      <c r="H75" s="233"/>
      <c r="I75" s="204"/>
      <c r="J75" s="204"/>
      <c r="K75" s="204"/>
      <c r="L75" s="275"/>
      <c r="M75" s="60"/>
      <c r="N75" s="46">
        <v>2</v>
      </c>
      <c r="O75" s="49" t="s">
        <v>2017</v>
      </c>
      <c r="P75" s="175">
        <v>44959</v>
      </c>
      <c r="Q75" s="175">
        <v>45114</v>
      </c>
      <c r="R75" s="53" t="s">
        <v>2020</v>
      </c>
      <c r="S75" s="78"/>
      <c r="T75" s="79"/>
      <c r="U75" s="79"/>
      <c r="V75" s="80"/>
      <c r="W75" s="43"/>
      <c r="X75" s="162" t="s">
        <v>1981</v>
      </c>
      <c r="Y75" s="14" t="s">
        <v>2012</v>
      </c>
      <c r="Z75" s="14" t="s">
        <v>2013</v>
      </c>
      <c r="AA75" s="182" t="s">
        <v>1852</v>
      </c>
      <c r="AB75" s="185">
        <v>1</v>
      </c>
      <c r="AC75" s="91"/>
      <c r="AD75" s="92"/>
      <c r="AE75" s="92"/>
      <c r="AF75" s="93"/>
      <c r="AH75" s="278"/>
      <c r="AI75" s="280"/>
      <c r="AJ75" s="63"/>
      <c r="AK75" s="11" t="e">
        <f t="shared" si="49"/>
        <v>#DIV/0!</v>
      </c>
      <c r="AL75" s="99" t="e">
        <f t="shared" si="50"/>
        <v>#DIV/0!</v>
      </c>
      <c r="AM75" s="99" t="e">
        <f t="shared" si="51"/>
        <v>#DIV/0!</v>
      </c>
      <c r="AN75" s="99" t="e">
        <f t="shared" si="52"/>
        <v>#DIV/0!</v>
      </c>
      <c r="AO75" s="17">
        <f t="shared" si="53"/>
        <v>0</v>
      </c>
      <c r="AP75" s="17">
        <f t="shared" si="54"/>
        <v>0</v>
      </c>
      <c r="AQ75" s="17">
        <f t="shared" si="55"/>
        <v>0</v>
      </c>
      <c r="AR75" s="17" t="e">
        <f t="shared" si="56"/>
        <v>#DIV/0!</v>
      </c>
      <c r="AS75" s="12">
        <f t="shared" si="57"/>
        <v>0</v>
      </c>
      <c r="AT75" s="12">
        <f t="shared" si="58"/>
        <v>0</v>
      </c>
      <c r="AU75" s="12">
        <f t="shared" si="59"/>
        <v>0</v>
      </c>
      <c r="AV75" s="12">
        <f t="shared" si="60"/>
        <v>0</v>
      </c>
      <c r="AW75" s="13">
        <v>0.2</v>
      </c>
      <c r="AX75" s="13">
        <v>0.8</v>
      </c>
      <c r="AY75" s="12">
        <f t="shared" si="61"/>
        <v>0</v>
      </c>
      <c r="AZ75" s="12">
        <f t="shared" si="62"/>
        <v>0</v>
      </c>
      <c r="BA75" s="12">
        <f t="shared" si="63"/>
        <v>0</v>
      </c>
      <c r="BB75" s="12" t="e">
        <f t="shared" si="64"/>
        <v>#DIV/0!</v>
      </c>
      <c r="BC75" s="12">
        <f t="shared" si="65"/>
        <v>0</v>
      </c>
      <c r="BD75" s="12">
        <f t="shared" si="66"/>
        <v>0</v>
      </c>
      <c r="BE75" s="12">
        <f t="shared" si="67"/>
        <v>0</v>
      </c>
      <c r="BF75" s="12">
        <f t="shared" si="68"/>
        <v>0</v>
      </c>
      <c r="BG75" s="110">
        <f t="shared" si="69"/>
        <v>0</v>
      </c>
      <c r="BH75" s="110">
        <f t="shared" si="70"/>
        <v>0</v>
      </c>
      <c r="BI75" s="110">
        <f t="shared" si="71"/>
        <v>0</v>
      </c>
      <c r="BJ75" s="110" t="e">
        <f t="shared" si="72"/>
        <v>#DIV/0!</v>
      </c>
      <c r="BK75" s="269"/>
      <c r="BL75" s="269"/>
      <c r="BM75" s="269"/>
      <c r="BN75" s="269"/>
      <c r="BO75" s="272"/>
      <c r="BP75" s="272"/>
      <c r="BQ75" s="272"/>
      <c r="BR75" s="272"/>
      <c r="BS75" s="289"/>
    </row>
    <row r="76" spans="1:71" s="2" customFormat="1" ht="69.599999999999994" thickBot="1" x14ac:dyDescent="0.35">
      <c r="A76" s="282"/>
      <c r="B76" s="284" t="s">
        <v>1840</v>
      </c>
      <c r="C76" s="286"/>
      <c r="D76" s="288"/>
      <c r="E76" s="49" t="s">
        <v>1767</v>
      </c>
      <c r="F76" s="151"/>
      <c r="G76" s="296"/>
      <c r="H76" s="233"/>
      <c r="I76" s="204"/>
      <c r="J76" s="204"/>
      <c r="K76" s="204"/>
      <c r="L76" s="275"/>
      <c r="M76" s="60"/>
      <c r="N76" s="46">
        <v>3</v>
      </c>
      <c r="O76" s="49" t="s">
        <v>2018</v>
      </c>
      <c r="P76" s="175">
        <v>44959</v>
      </c>
      <c r="Q76" s="175">
        <v>45114</v>
      </c>
      <c r="R76" s="53" t="s">
        <v>2021</v>
      </c>
      <c r="S76" s="78"/>
      <c r="T76" s="79"/>
      <c r="U76" s="79"/>
      <c r="V76" s="80"/>
      <c r="W76" s="43"/>
      <c r="X76" s="162" t="s">
        <v>2015</v>
      </c>
      <c r="Y76" s="14" t="s">
        <v>2014</v>
      </c>
      <c r="Z76" s="14" t="s">
        <v>1745</v>
      </c>
      <c r="AA76" s="182" t="s">
        <v>1852</v>
      </c>
      <c r="AB76" s="185">
        <v>1</v>
      </c>
      <c r="AC76" s="91"/>
      <c r="AD76" s="92"/>
      <c r="AE76" s="92"/>
      <c r="AF76" s="93"/>
      <c r="AH76" s="278"/>
      <c r="AI76" s="280"/>
      <c r="AJ76" s="63"/>
      <c r="AK76" s="11" t="e">
        <f t="shared" si="49"/>
        <v>#DIV/0!</v>
      </c>
      <c r="AL76" s="99" t="e">
        <f t="shared" si="50"/>
        <v>#DIV/0!</v>
      </c>
      <c r="AM76" s="99" t="e">
        <f t="shared" si="51"/>
        <v>#DIV/0!</v>
      </c>
      <c r="AN76" s="99" t="e">
        <f t="shared" si="52"/>
        <v>#DIV/0!</v>
      </c>
      <c r="AO76" s="17">
        <f t="shared" si="53"/>
        <v>0</v>
      </c>
      <c r="AP76" s="17">
        <f t="shared" si="54"/>
        <v>0</v>
      </c>
      <c r="AQ76" s="17">
        <f t="shared" si="55"/>
        <v>0</v>
      </c>
      <c r="AR76" s="17" t="e">
        <f t="shared" si="56"/>
        <v>#DIV/0!</v>
      </c>
      <c r="AS76" s="12">
        <f t="shared" si="57"/>
        <v>0</v>
      </c>
      <c r="AT76" s="12">
        <f t="shared" si="58"/>
        <v>0</v>
      </c>
      <c r="AU76" s="12">
        <f t="shared" si="59"/>
        <v>0</v>
      </c>
      <c r="AV76" s="12">
        <f t="shared" si="60"/>
        <v>0</v>
      </c>
      <c r="AW76" s="13">
        <v>0.2</v>
      </c>
      <c r="AX76" s="13">
        <v>0.8</v>
      </c>
      <c r="AY76" s="12">
        <f t="shared" si="61"/>
        <v>0</v>
      </c>
      <c r="AZ76" s="12">
        <f t="shared" si="62"/>
        <v>0</v>
      </c>
      <c r="BA76" s="12">
        <f t="shared" si="63"/>
        <v>0</v>
      </c>
      <c r="BB76" s="12" t="e">
        <f t="shared" si="64"/>
        <v>#DIV/0!</v>
      </c>
      <c r="BC76" s="12">
        <f t="shared" si="65"/>
        <v>0</v>
      </c>
      <c r="BD76" s="12">
        <f t="shared" si="66"/>
        <v>0</v>
      </c>
      <c r="BE76" s="12">
        <f t="shared" si="67"/>
        <v>0</v>
      </c>
      <c r="BF76" s="12">
        <f t="shared" si="68"/>
        <v>0</v>
      </c>
      <c r="BG76" s="110">
        <f t="shared" si="69"/>
        <v>0</v>
      </c>
      <c r="BH76" s="110">
        <f t="shared" si="70"/>
        <v>0</v>
      </c>
      <c r="BI76" s="110">
        <f t="shared" si="71"/>
        <v>0</v>
      </c>
      <c r="BJ76" s="110" t="e">
        <f t="shared" si="72"/>
        <v>#DIV/0!</v>
      </c>
      <c r="BK76" s="269"/>
      <c r="BL76" s="269"/>
      <c r="BM76" s="269"/>
      <c r="BN76" s="269"/>
      <c r="BO76" s="272"/>
      <c r="BP76" s="272"/>
      <c r="BQ76" s="272"/>
      <c r="BR76" s="272"/>
      <c r="BS76" s="289"/>
    </row>
    <row r="77" spans="1:71" s="71" customFormat="1" ht="18.600000000000001" thickBot="1" x14ac:dyDescent="0.35">
      <c r="A77" s="297"/>
      <c r="B77" s="298"/>
      <c r="C77" s="67">
        <f>SUM(C9:C76)</f>
        <v>1.0000000000000002</v>
      </c>
      <c r="D77" s="303"/>
      <c r="E77" s="304"/>
      <c r="F77" s="153">
        <f>SUM(F9:F76)</f>
        <v>356864</v>
      </c>
      <c r="G77" s="113"/>
      <c r="H77" s="118">
        <f>SUM(H9:H76)</f>
        <v>0</v>
      </c>
      <c r="I77" s="119">
        <f>SUM(I9:I76)</f>
        <v>0</v>
      </c>
      <c r="J77" s="119">
        <f>SUM(J9:J76)</f>
        <v>0</v>
      </c>
      <c r="K77" s="119">
        <f>SUM(K9:K76)</f>
        <v>0</v>
      </c>
      <c r="L77" s="87"/>
      <c r="M77" s="68"/>
      <c r="N77" s="69"/>
      <c r="O77" s="70">
        <f>COUNTIF(O9:O76,"*")</f>
        <v>65</v>
      </c>
      <c r="P77" s="298"/>
      <c r="Q77" s="298"/>
      <c r="R77" s="299"/>
      <c r="S77" s="84">
        <f>COUNTIFS(S9:S76,1)</f>
        <v>0</v>
      </c>
      <c r="T77" s="85">
        <f>COUNTIFS(T9:T76,1)</f>
        <v>0</v>
      </c>
      <c r="U77" s="85">
        <f>COUNTIFS(U9:U76,1)</f>
        <v>0</v>
      </c>
      <c r="V77" s="86">
        <f>COUNTIFS(V9:V76,1)</f>
        <v>0</v>
      </c>
      <c r="X77" s="72"/>
      <c r="Y77" s="73"/>
      <c r="Z77" s="70">
        <f>COUNTIF(Z9:Z76,"*")</f>
        <v>58</v>
      </c>
      <c r="AA77" s="183"/>
      <c r="AB77" s="189"/>
      <c r="AC77" s="300"/>
      <c r="AD77" s="301"/>
      <c r="AE77" s="301"/>
      <c r="AF77" s="302"/>
      <c r="AH77" s="155"/>
      <c r="AI77" s="156"/>
      <c r="AJ77" s="74"/>
      <c r="AK77" s="120">
        <f>+H77/F77</f>
        <v>0</v>
      </c>
      <c r="AL77" s="121">
        <f>+I77/F77</f>
        <v>0</v>
      </c>
      <c r="AM77" s="121">
        <f>+J77/F77</f>
        <v>0</v>
      </c>
      <c r="AN77" s="121">
        <f>+K77/F77</f>
        <v>0</v>
      </c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116" t="e">
        <f>AVERAGEIF(#REF!,"&lt;&gt;#¡DIV/0!")</f>
        <v>#REF!</v>
      </c>
      <c r="BL77" s="116" t="e">
        <f>AVERAGEIF(#REF!,"&lt;&gt;#¡DIV/0!")</f>
        <v>#REF!</v>
      </c>
      <c r="BM77" s="116" t="e">
        <f>AVERAGEIF(#REF!,"&lt;&gt;#¡DIV/0!")</f>
        <v>#REF!</v>
      </c>
      <c r="BN77" s="116" t="e">
        <f>AVERAGEIF(#REF!,"&lt;&gt;#¡DIV/0!")</f>
        <v>#REF!</v>
      </c>
      <c r="BO77" s="114" t="e">
        <f>SUM(BO9:BO76)</f>
        <v>#DIV/0!</v>
      </c>
      <c r="BP77" s="114" t="e">
        <f>SUM(BP9:BP76)</f>
        <v>#DIV/0!</v>
      </c>
      <c r="BQ77" s="114" t="e">
        <f>SUM(BQ9:BQ76)</f>
        <v>#DIV/0!</v>
      </c>
      <c r="BR77" s="114" t="e">
        <f>SUM(BR9:BR76)</f>
        <v>#DIV/0!</v>
      </c>
      <c r="BS77" s="115" t="e">
        <f>SUM(BS9:BS76)</f>
        <v>#DIV/0!</v>
      </c>
    </row>
  </sheetData>
  <sheetProtection formatCells="0"/>
  <mergeCells count="205">
    <mergeCell ref="BO74:BO76"/>
    <mergeCell ref="BP74:BP76"/>
    <mergeCell ref="BQ74:BQ76"/>
    <mergeCell ref="BR74:BR76"/>
    <mergeCell ref="BP47:BP50"/>
    <mergeCell ref="BQ47:BQ50"/>
    <mergeCell ref="BR47:BR50"/>
    <mergeCell ref="BO51:BO57"/>
    <mergeCell ref="BP51:BP57"/>
    <mergeCell ref="BQ51:BQ57"/>
    <mergeCell ref="BR51:BR57"/>
    <mergeCell ref="BO58:BO63"/>
    <mergeCell ref="BP58:BP63"/>
    <mergeCell ref="BQ58:BQ63"/>
    <mergeCell ref="BR58:BR63"/>
    <mergeCell ref="BR20:BR44"/>
    <mergeCell ref="BO9:BO14"/>
    <mergeCell ref="BP9:BP14"/>
    <mergeCell ref="BQ9:BQ14"/>
    <mergeCell ref="BR9:BR14"/>
    <mergeCell ref="BO15:BO19"/>
    <mergeCell ref="BP15:BP19"/>
    <mergeCell ref="BQ15:BQ19"/>
    <mergeCell ref="BR15:BR19"/>
    <mergeCell ref="BS9:BS14"/>
    <mergeCell ref="BS15:BS19"/>
    <mergeCell ref="BL74:BL76"/>
    <mergeCell ref="BM74:BM76"/>
    <mergeCell ref="BN74:BN76"/>
    <mergeCell ref="BK7:BN7"/>
    <mergeCell ref="BL9:BL14"/>
    <mergeCell ref="BM9:BM14"/>
    <mergeCell ref="BN9:BN14"/>
    <mergeCell ref="BL15:BL19"/>
    <mergeCell ref="BM15:BM19"/>
    <mergeCell ref="BN15:BN19"/>
    <mergeCell ref="BK15:BK19"/>
    <mergeCell ref="BK9:BK14"/>
    <mergeCell ref="BQ64:BQ67"/>
    <mergeCell ref="BR64:BR67"/>
    <mergeCell ref="BO68:BO72"/>
    <mergeCell ref="BP68:BP72"/>
    <mergeCell ref="BQ68:BQ72"/>
    <mergeCell ref="BR68:BR72"/>
    <mergeCell ref="BK20:BK44"/>
    <mergeCell ref="BS20:BS44"/>
    <mergeCell ref="BL20:BL44"/>
    <mergeCell ref="BQ20:BQ44"/>
    <mergeCell ref="BC7:BF7"/>
    <mergeCell ref="AW6:BJ6"/>
    <mergeCell ref="AK5:BS5"/>
    <mergeCell ref="A6:L6"/>
    <mergeCell ref="H7:K7"/>
    <mergeCell ref="L7:L8"/>
    <mergeCell ref="Z7:Z8"/>
    <mergeCell ref="AA7:AA8"/>
    <mergeCell ref="AB7:AB8"/>
    <mergeCell ref="AH6:AI6"/>
    <mergeCell ref="N6:V6"/>
    <mergeCell ref="X6:AF6"/>
    <mergeCell ref="AC7:AF7"/>
    <mergeCell ref="BG7:BJ7"/>
    <mergeCell ref="BK6:BS6"/>
    <mergeCell ref="AH7:AH8"/>
    <mergeCell ref="AI7:AI8"/>
    <mergeCell ref="N7:N8"/>
    <mergeCell ref="O7:O8"/>
    <mergeCell ref="BO7:BS7"/>
    <mergeCell ref="A20:A44"/>
    <mergeCell ref="B20:B44"/>
    <mergeCell ref="C20:C44"/>
    <mergeCell ref="D20:D44"/>
    <mergeCell ref="P7:P8"/>
    <mergeCell ref="Q7:Q8"/>
    <mergeCell ref="AW7:AW8"/>
    <mergeCell ref="AX7:AX8"/>
    <mergeCell ref="AY7:BB7"/>
    <mergeCell ref="AS7:AV7"/>
    <mergeCell ref="AK6:AV6"/>
    <mergeCell ref="X7:X8"/>
    <mergeCell ref="Y7:Y8"/>
    <mergeCell ref="S7:V7"/>
    <mergeCell ref="A15:A19"/>
    <mergeCell ref="B15:B19"/>
    <mergeCell ref="C15:C19"/>
    <mergeCell ref="A9:A14"/>
    <mergeCell ref="B9:B14"/>
    <mergeCell ref="C9:C14"/>
    <mergeCell ref="D9:D14"/>
    <mergeCell ref="D15:D19"/>
    <mergeCell ref="AH15:AH19"/>
    <mergeCell ref="AI15:AI19"/>
    <mergeCell ref="A1:AI1"/>
    <mergeCell ref="AK7:AN7"/>
    <mergeCell ref="AO7:AR7"/>
    <mergeCell ref="A2:C2"/>
    <mergeCell ref="A3:C3"/>
    <mergeCell ref="D3:N3"/>
    <mergeCell ref="BK74:BK76"/>
    <mergeCell ref="BS74:BS76"/>
    <mergeCell ref="A74:A76"/>
    <mergeCell ref="B74:B76"/>
    <mergeCell ref="C74:C76"/>
    <mergeCell ref="D74:D76"/>
    <mergeCell ref="L74:L76"/>
    <mergeCell ref="A68:A72"/>
    <mergeCell ref="B68:B72"/>
    <mergeCell ref="C68:C72"/>
    <mergeCell ref="D68:D72"/>
    <mergeCell ref="G9:G14"/>
    <mergeCell ref="G15:G19"/>
    <mergeCell ref="G20:G44"/>
    <mergeCell ref="G47:G50"/>
    <mergeCell ref="G51:G57"/>
    <mergeCell ref="G58:G63"/>
    <mergeCell ref="G64:G67"/>
    <mergeCell ref="G68:G72"/>
    <mergeCell ref="G74:G76"/>
    <mergeCell ref="BK64:BK67"/>
    <mergeCell ref="BS64:BS67"/>
    <mergeCell ref="AH74:AH76"/>
    <mergeCell ref="AI74:AI76"/>
    <mergeCell ref="A77:B77"/>
    <mergeCell ref="P77:R77"/>
    <mergeCell ref="AC77:AF77"/>
    <mergeCell ref="D77:E77"/>
    <mergeCell ref="AH68:AH72"/>
    <mergeCell ref="AI68:AI72"/>
    <mergeCell ref="BK68:BK72"/>
    <mergeCell ref="BS68:BS72"/>
    <mergeCell ref="L64:L67"/>
    <mergeCell ref="L68:L72"/>
    <mergeCell ref="BL64:BL67"/>
    <mergeCell ref="BM64:BM67"/>
    <mergeCell ref="BN64:BN67"/>
    <mergeCell ref="BL68:BL72"/>
    <mergeCell ref="BM68:BM72"/>
    <mergeCell ref="BN68:BN72"/>
    <mergeCell ref="BO64:BO67"/>
    <mergeCell ref="BP64:BP67"/>
    <mergeCell ref="A64:A67"/>
    <mergeCell ref="B64:B67"/>
    <mergeCell ref="C64:C67"/>
    <mergeCell ref="D64:D67"/>
    <mergeCell ref="AH64:AH67"/>
    <mergeCell ref="AI64:AI67"/>
    <mergeCell ref="A58:A63"/>
    <mergeCell ref="B58:B63"/>
    <mergeCell ref="C58:C63"/>
    <mergeCell ref="D58:D63"/>
    <mergeCell ref="AH58:AH63"/>
    <mergeCell ref="L58:L63"/>
    <mergeCell ref="A51:A57"/>
    <mergeCell ref="B51:B57"/>
    <mergeCell ref="C51:C57"/>
    <mergeCell ref="D51:D57"/>
    <mergeCell ref="AH51:AH57"/>
    <mergeCell ref="AI51:AI57"/>
    <mergeCell ref="BK51:BK57"/>
    <mergeCell ref="BS51:BS57"/>
    <mergeCell ref="AI58:AI63"/>
    <mergeCell ref="BK58:BK63"/>
    <mergeCell ref="BS58:BS63"/>
    <mergeCell ref="L51:L57"/>
    <mergeCell ref="BL51:BL57"/>
    <mergeCell ref="BM51:BM57"/>
    <mergeCell ref="BN51:BN57"/>
    <mergeCell ref="BL58:BL63"/>
    <mergeCell ref="BM58:BM63"/>
    <mergeCell ref="BN58:BN63"/>
    <mergeCell ref="A47:A50"/>
    <mergeCell ref="B47:B50"/>
    <mergeCell ref="C47:C50"/>
    <mergeCell ref="D47:D50"/>
    <mergeCell ref="AH47:AH50"/>
    <mergeCell ref="AI47:AI50"/>
    <mergeCell ref="BK47:BK50"/>
    <mergeCell ref="BS47:BS50"/>
    <mergeCell ref="L47:L50"/>
    <mergeCell ref="BL47:BL50"/>
    <mergeCell ref="BM47:BM50"/>
    <mergeCell ref="BN47:BN50"/>
    <mergeCell ref="BO47:BO50"/>
    <mergeCell ref="BM20:BM44"/>
    <mergeCell ref="BN20:BN44"/>
    <mergeCell ref="BO20:BO44"/>
    <mergeCell ref="L20:L44"/>
    <mergeCell ref="BP20:BP44"/>
    <mergeCell ref="AH9:AH14"/>
    <mergeCell ref="AI9:AI14"/>
    <mergeCell ref="L9:L14"/>
    <mergeCell ref="L15:L19"/>
    <mergeCell ref="AH20:AH44"/>
    <mergeCell ref="AI20:AI44"/>
    <mergeCell ref="E2:N2"/>
    <mergeCell ref="P2:R2"/>
    <mergeCell ref="A4:C4"/>
    <mergeCell ref="D4:N4"/>
    <mergeCell ref="A7:A8"/>
    <mergeCell ref="B7:B8"/>
    <mergeCell ref="C7:C8"/>
    <mergeCell ref="D7:D8"/>
    <mergeCell ref="E7:F7"/>
    <mergeCell ref="G7:G8"/>
    <mergeCell ref="R7:R8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[1]Hoja5!#REF!</xm:f>
          </x14:formula1>
          <xm:sqref>AJ9:AJ15 AJ20:AJ76</xm:sqref>
        </x14:dataValidation>
        <x14:dataValidation type="list" allowBlank="1" showInputMessage="1" showErrorMessage="1">
          <x14:formula1>
            <xm:f>Hoja5!$K$4:$K$10</xm:f>
          </x14:formula1>
          <xm:sqref>E2</xm:sqref>
        </x14:dataValidation>
        <x14:dataValidation type="list" allowBlank="1" showInputMessage="1" showErrorMessage="1">
          <x14:formula1>
            <xm:f>Hoja5!$I$4:$I$6</xm:f>
          </x14:formula1>
          <xm:sqref>S9:V76</xm:sqref>
        </x14:dataValidation>
        <x14:dataValidation type="list" allowBlank="1" showInputMessage="1" showErrorMessage="1">
          <x14:formula1>
            <xm:f>Hoja5!$D$16:$D$35</xm:f>
          </x14:formula1>
          <xm:sqref>AH9:AH76</xm:sqref>
        </x14:dataValidation>
        <x14:dataValidation type="list" allowBlank="1" showInputMessage="1" showErrorMessage="1">
          <x14:formula1>
            <xm:f>Hoja5!$F$7:$F$26</xm:f>
          </x14:formula1>
          <xm:sqref>AI9:AI76</xm:sqref>
        </x14:dataValidation>
        <x14:dataValidation type="list" allowBlank="1" showInputMessage="1" showErrorMessage="1">
          <x14:formula1>
            <xm:f>Hoja5!$K$12:$K$28</xm:f>
          </x14:formula1>
          <xm:sqref>E9:E76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528"/>
  <sheetViews>
    <sheetView workbookViewId="0">
      <pane ySplit="1" topLeftCell="A266" activePane="bottomLeft" state="frozen"/>
      <selection pane="bottomLeft" activeCell="G277" sqref="G277"/>
    </sheetView>
  </sheetViews>
  <sheetFormatPr baseColWidth="10" defaultColWidth="11.44140625" defaultRowHeight="13.8" x14ac:dyDescent="0.3"/>
  <cols>
    <col min="1" max="6" width="11.44140625" style="122"/>
    <col min="7" max="7" width="41.109375" style="122" customWidth="1"/>
    <col min="8" max="16384" width="11.44140625" style="122"/>
  </cols>
  <sheetData>
    <row r="1" spans="1:10" ht="27.6" x14ac:dyDescent="0.3">
      <c r="A1" s="150" t="s">
        <v>108</v>
      </c>
      <c r="B1" s="149" t="s">
        <v>109</v>
      </c>
      <c r="C1" s="149" t="s">
        <v>110</v>
      </c>
      <c r="D1" s="149" t="s">
        <v>111</v>
      </c>
      <c r="E1" s="149" t="s">
        <v>112</v>
      </c>
      <c r="F1" s="149" t="s">
        <v>113</v>
      </c>
      <c r="G1" s="149" t="s">
        <v>114</v>
      </c>
      <c r="H1" s="149" t="s">
        <v>115</v>
      </c>
      <c r="I1" s="149" t="s">
        <v>1769</v>
      </c>
      <c r="J1" s="148" t="s">
        <v>116</v>
      </c>
    </row>
    <row r="2" spans="1:10" ht="97.95" hidden="1" x14ac:dyDescent="0.2">
      <c r="A2" s="130" t="s">
        <v>1817</v>
      </c>
      <c r="B2" s="37" t="s">
        <v>117</v>
      </c>
      <c r="C2" s="129" t="s">
        <v>118</v>
      </c>
      <c r="D2" s="128" t="s">
        <v>119</v>
      </c>
      <c r="E2" s="37" t="s">
        <v>120</v>
      </c>
      <c r="F2" s="127" t="s">
        <v>33</v>
      </c>
      <c r="G2" s="126" t="s">
        <v>1828</v>
      </c>
      <c r="H2" s="136" t="s">
        <v>34</v>
      </c>
      <c r="I2" s="124">
        <v>1</v>
      </c>
      <c r="J2" s="147" t="s">
        <v>1786</v>
      </c>
    </row>
    <row r="3" spans="1:10" ht="84" hidden="1" x14ac:dyDescent="0.2">
      <c r="A3" s="130" t="s">
        <v>1817</v>
      </c>
      <c r="B3" s="130" t="s">
        <v>117</v>
      </c>
      <c r="C3" s="129" t="s">
        <v>118</v>
      </c>
      <c r="D3" s="128" t="s">
        <v>119</v>
      </c>
      <c r="E3" s="37" t="s">
        <v>122</v>
      </c>
      <c r="F3" s="127" t="s">
        <v>123</v>
      </c>
      <c r="G3" s="126" t="s">
        <v>124</v>
      </c>
      <c r="H3" s="136" t="s">
        <v>125</v>
      </c>
      <c r="I3" s="124">
        <v>29</v>
      </c>
      <c r="J3" s="147" t="s">
        <v>1786</v>
      </c>
    </row>
    <row r="4" spans="1:10" ht="55.95" hidden="1" x14ac:dyDescent="0.2">
      <c r="A4" s="130" t="s">
        <v>1817</v>
      </c>
      <c r="B4" s="130" t="s">
        <v>117</v>
      </c>
      <c r="C4" s="129" t="s">
        <v>118</v>
      </c>
      <c r="D4" s="129" t="s">
        <v>126</v>
      </c>
      <c r="E4" s="37" t="s">
        <v>122</v>
      </c>
      <c r="F4" s="127" t="s">
        <v>127</v>
      </c>
      <c r="G4" s="126" t="s">
        <v>128</v>
      </c>
      <c r="H4" s="136" t="s">
        <v>129</v>
      </c>
      <c r="I4" s="124"/>
      <c r="J4" s="147" t="s">
        <v>1786</v>
      </c>
    </row>
    <row r="5" spans="1:10" ht="42" hidden="1" x14ac:dyDescent="0.2">
      <c r="A5" s="130" t="s">
        <v>1817</v>
      </c>
      <c r="B5" s="130" t="s">
        <v>117</v>
      </c>
      <c r="C5" s="129" t="s">
        <v>118</v>
      </c>
      <c r="D5" s="129" t="s">
        <v>126</v>
      </c>
      <c r="E5" s="37" t="s">
        <v>122</v>
      </c>
      <c r="F5" s="127" t="s">
        <v>130</v>
      </c>
      <c r="G5" s="126" t="s">
        <v>131</v>
      </c>
      <c r="H5" s="136" t="s">
        <v>132</v>
      </c>
      <c r="I5" s="124"/>
      <c r="J5" s="147" t="s">
        <v>1786</v>
      </c>
    </row>
    <row r="6" spans="1:10" ht="42" hidden="1" x14ac:dyDescent="0.2">
      <c r="A6" s="130" t="s">
        <v>1817</v>
      </c>
      <c r="B6" s="130" t="s">
        <v>117</v>
      </c>
      <c r="C6" s="129" t="s">
        <v>118</v>
      </c>
      <c r="D6" s="129" t="s">
        <v>126</v>
      </c>
      <c r="E6" s="37" t="s">
        <v>122</v>
      </c>
      <c r="F6" s="127" t="s">
        <v>133</v>
      </c>
      <c r="G6" s="126" t="s">
        <v>134</v>
      </c>
      <c r="H6" s="136" t="s">
        <v>132</v>
      </c>
      <c r="I6" s="124"/>
      <c r="J6" s="147" t="s">
        <v>1786</v>
      </c>
    </row>
    <row r="7" spans="1:10" ht="42" hidden="1" x14ac:dyDescent="0.2">
      <c r="A7" s="130" t="s">
        <v>1817</v>
      </c>
      <c r="B7" s="130" t="s">
        <v>117</v>
      </c>
      <c r="C7" s="129" t="s">
        <v>118</v>
      </c>
      <c r="D7" s="128" t="s">
        <v>135</v>
      </c>
      <c r="E7" s="37" t="s">
        <v>120</v>
      </c>
      <c r="F7" s="127" t="s">
        <v>136</v>
      </c>
      <c r="G7" s="126" t="s">
        <v>137</v>
      </c>
      <c r="H7" s="136" t="s">
        <v>138</v>
      </c>
      <c r="I7" s="124">
        <v>1</v>
      </c>
      <c r="J7" s="147" t="s">
        <v>1786</v>
      </c>
    </row>
    <row r="8" spans="1:10" ht="42" hidden="1" x14ac:dyDescent="0.2">
      <c r="A8" s="130" t="s">
        <v>1817</v>
      </c>
      <c r="B8" s="130" t="s">
        <v>117</v>
      </c>
      <c r="C8" s="129" t="s">
        <v>118</v>
      </c>
      <c r="D8" s="128" t="s">
        <v>135</v>
      </c>
      <c r="E8" s="37" t="s">
        <v>139</v>
      </c>
      <c r="F8" s="127" t="s">
        <v>140</v>
      </c>
      <c r="G8" s="126" t="s">
        <v>141</v>
      </c>
      <c r="H8" s="136" t="s">
        <v>142</v>
      </c>
      <c r="I8" s="124">
        <v>2</v>
      </c>
      <c r="J8" s="147" t="s">
        <v>1786</v>
      </c>
    </row>
    <row r="9" spans="1:10" ht="55.95" hidden="1" x14ac:dyDescent="0.2">
      <c r="A9" s="130" t="s">
        <v>1817</v>
      </c>
      <c r="B9" s="130" t="s">
        <v>117</v>
      </c>
      <c r="C9" s="129" t="s">
        <v>118</v>
      </c>
      <c r="D9" s="128" t="s">
        <v>135</v>
      </c>
      <c r="E9" s="37" t="s">
        <v>120</v>
      </c>
      <c r="F9" s="127" t="s">
        <v>143</v>
      </c>
      <c r="G9" s="126" t="s">
        <v>144</v>
      </c>
      <c r="H9" s="136" t="s">
        <v>145</v>
      </c>
      <c r="I9" s="124">
        <v>2</v>
      </c>
      <c r="J9" s="147" t="s">
        <v>1786</v>
      </c>
    </row>
    <row r="10" spans="1:10" ht="55.95" hidden="1" x14ac:dyDescent="0.2">
      <c r="A10" s="130" t="s">
        <v>1817</v>
      </c>
      <c r="B10" s="130" t="s">
        <v>117</v>
      </c>
      <c r="C10" s="129" t="s">
        <v>118</v>
      </c>
      <c r="D10" s="128" t="s">
        <v>135</v>
      </c>
      <c r="E10" s="37" t="s">
        <v>120</v>
      </c>
      <c r="F10" s="127" t="s">
        <v>146</v>
      </c>
      <c r="G10" s="126" t="s">
        <v>147</v>
      </c>
      <c r="H10" s="136" t="s">
        <v>148</v>
      </c>
      <c r="I10" s="124"/>
      <c r="J10" s="147" t="s">
        <v>1786</v>
      </c>
    </row>
    <row r="11" spans="1:10" ht="42" hidden="1" x14ac:dyDescent="0.2">
      <c r="A11" s="130" t="s">
        <v>1817</v>
      </c>
      <c r="B11" s="130" t="s">
        <v>117</v>
      </c>
      <c r="C11" s="129" t="s">
        <v>118</v>
      </c>
      <c r="D11" s="128" t="s">
        <v>135</v>
      </c>
      <c r="E11" s="37" t="s">
        <v>122</v>
      </c>
      <c r="F11" s="127" t="s">
        <v>149</v>
      </c>
      <c r="G11" s="126" t="s">
        <v>150</v>
      </c>
      <c r="H11" s="136" t="s">
        <v>132</v>
      </c>
      <c r="I11" s="124"/>
      <c r="J11" s="147" t="s">
        <v>1786</v>
      </c>
    </row>
    <row r="12" spans="1:10" ht="55.95" hidden="1" x14ac:dyDescent="0.2">
      <c r="A12" s="130" t="s">
        <v>1817</v>
      </c>
      <c r="B12" s="130" t="s">
        <v>117</v>
      </c>
      <c r="C12" s="129" t="s">
        <v>118</v>
      </c>
      <c r="D12" s="128" t="s">
        <v>135</v>
      </c>
      <c r="E12" s="37" t="s">
        <v>122</v>
      </c>
      <c r="F12" s="127" t="s">
        <v>151</v>
      </c>
      <c r="G12" s="126" t="s">
        <v>152</v>
      </c>
      <c r="H12" s="136" t="s">
        <v>153</v>
      </c>
      <c r="I12" s="124"/>
      <c r="J12" s="147" t="s">
        <v>1786</v>
      </c>
    </row>
    <row r="13" spans="1:10" ht="42" hidden="1" x14ac:dyDescent="0.2">
      <c r="A13" s="130" t="s">
        <v>1817</v>
      </c>
      <c r="B13" s="130" t="s">
        <v>117</v>
      </c>
      <c r="C13" s="129" t="s">
        <v>118</v>
      </c>
      <c r="D13" s="128" t="s">
        <v>135</v>
      </c>
      <c r="E13" s="37" t="s">
        <v>122</v>
      </c>
      <c r="F13" s="127" t="s">
        <v>154</v>
      </c>
      <c r="G13" s="126" t="s">
        <v>155</v>
      </c>
      <c r="H13" s="136" t="s">
        <v>156</v>
      </c>
      <c r="I13" s="124"/>
      <c r="J13" s="123" t="s">
        <v>1786</v>
      </c>
    </row>
    <row r="14" spans="1:10" ht="55.95" hidden="1" x14ac:dyDescent="0.2">
      <c r="A14" s="130" t="s">
        <v>1817</v>
      </c>
      <c r="B14" s="130" t="s">
        <v>117</v>
      </c>
      <c r="C14" s="129" t="s">
        <v>118</v>
      </c>
      <c r="D14" s="128" t="s">
        <v>135</v>
      </c>
      <c r="E14" s="37" t="s">
        <v>120</v>
      </c>
      <c r="F14" s="127" t="s">
        <v>157</v>
      </c>
      <c r="G14" s="126" t="s">
        <v>158</v>
      </c>
      <c r="H14" s="136" t="s">
        <v>159</v>
      </c>
      <c r="I14" s="125"/>
      <c r="J14" s="123" t="s">
        <v>1786</v>
      </c>
    </row>
    <row r="15" spans="1:10" ht="42" hidden="1" x14ac:dyDescent="0.2">
      <c r="A15" s="130" t="s">
        <v>1817</v>
      </c>
      <c r="B15" s="130" t="s">
        <v>117</v>
      </c>
      <c r="C15" s="129" t="s">
        <v>118</v>
      </c>
      <c r="D15" s="128" t="s">
        <v>135</v>
      </c>
      <c r="E15" s="37" t="s">
        <v>139</v>
      </c>
      <c r="F15" s="127" t="s">
        <v>160</v>
      </c>
      <c r="G15" s="126" t="s">
        <v>161</v>
      </c>
      <c r="H15" s="136" t="s">
        <v>162</v>
      </c>
      <c r="I15" s="124"/>
      <c r="J15" s="123" t="s">
        <v>1786</v>
      </c>
    </row>
    <row r="16" spans="1:10" ht="70.05" hidden="1" x14ac:dyDescent="0.2">
      <c r="A16" s="130" t="s">
        <v>1817</v>
      </c>
      <c r="B16" s="130" t="s">
        <v>117</v>
      </c>
      <c r="C16" s="129" t="s">
        <v>118</v>
      </c>
      <c r="D16" s="128" t="s">
        <v>163</v>
      </c>
      <c r="E16" s="37" t="s">
        <v>139</v>
      </c>
      <c r="F16" s="127" t="s">
        <v>164</v>
      </c>
      <c r="G16" s="126" t="s">
        <v>165</v>
      </c>
      <c r="H16" s="136" t="s">
        <v>166</v>
      </c>
      <c r="I16" s="124">
        <v>1</v>
      </c>
      <c r="J16" s="123" t="s">
        <v>1786</v>
      </c>
    </row>
    <row r="17" spans="1:10" ht="42" hidden="1" x14ac:dyDescent="0.2">
      <c r="A17" s="130" t="s">
        <v>1817</v>
      </c>
      <c r="B17" s="130" t="s">
        <v>117</v>
      </c>
      <c r="C17" s="129" t="s">
        <v>118</v>
      </c>
      <c r="D17" s="128" t="s">
        <v>163</v>
      </c>
      <c r="E17" s="37" t="s">
        <v>139</v>
      </c>
      <c r="F17" s="127" t="s">
        <v>167</v>
      </c>
      <c r="G17" s="126" t="s">
        <v>168</v>
      </c>
      <c r="H17" s="136" t="s">
        <v>169</v>
      </c>
      <c r="I17" s="124">
        <v>1</v>
      </c>
      <c r="J17" s="123" t="s">
        <v>1786</v>
      </c>
    </row>
    <row r="18" spans="1:10" ht="42" hidden="1" x14ac:dyDescent="0.2">
      <c r="A18" s="130" t="s">
        <v>1817</v>
      </c>
      <c r="B18" s="130" t="s">
        <v>117</v>
      </c>
      <c r="C18" s="129" t="s">
        <v>118</v>
      </c>
      <c r="D18" s="128" t="s">
        <v>163</v>
      </c>
      <c r="E18" s="37" t="s">
        <v>122</v>
      </c>
      <c r="F18" s="127" t="s">
        <v>170</v>
      </c>
      <c r="G18" s="126" t="s">
        <v>171</v>
      </c>
      <c r="H18" s="136" t="s">
        <v>172</v>
      </c>
      <c r="I18" s="124"/>
      <c r="J18" s="123" t="s">
        <v>1786</v>
      </c>
    </row>
    <row r="19" spans="1:10" ht="42" hidden="1" x14ac:dyDescent="0.2">
      <c r="A19" s="130" t="s">
        <v>1817</v>
      </c>
      <c r="B19" s="130" t="s">
        <v>117</v>
      </c>
      <c r="C19" s="129" t="s">
        <v>118</v>
      </c>
      <c r="D19" s="128" t="s">
        <v>163</v>
      </c>
      <c r="E19" s="37" t="s">
        <v>122</v>
      </c>
      <c r="F19" s="127" t="s">
        <v>173</v>
      </c>
      <c r="G19" s="126" t="s">
        <v>174</v>
      </c>
      <c r="H19" s="136" t="s">
        <v>175</v>
      </c>
      <c r="I19" s="124"/>
      <c r="J19" s="123" t="s">
        <v>1786</v>
      </c>
    </row>
    <row r="20" spans="1:10" ht="42" hidden="1" x14ac:dyDescent="0.2">
      <c r="A20" s="130" t="s">
        <v>1817</v>
      </c>
      <c r="B20" s="130" t="s">
        <v>117</v>
      </c>
      <c r="C20" s="129" t="s">
        <v>118</v>
      </c>
      <c r="D20" s="128" t="s">
        <v>163</v>
      </c>
      <c r="E20" s="37" t="s">
        <v>139</v>
      </c>
      <c r="F20" s="127" t="s">
        <v>176</v>
      </c>
      <c r="G20" s="126" t="s">
        <v>177</v>
      </c>
      <c r="H20" s="136" t="s">
        <v>178</v>
      </c>
      <c r="I20" s="124">
        <v>0</v>
      </c>
      <c r="J20" s="131" t="s">
        <v>1788</v>
      </c>
    </row>
    <row r="21" spans="1:10" ht="70.05" hidden="1" x14ac:dyDescent="0.2">
      <c r="A21" s="130" t="s">
        <v>1817</v>
      </c>
      <c r="B21" s="130" t="s">
        <v>117</v>
      </c>
      <c r="C21" s="129" t="s">
        <v>118</v>
      </c>
      <c r="D21" s="128" t="s">
        <v>163</v>
      </c>
      <c r="E21" s="37" t="s">
        <v>139</v>
      </c>
      <c r="F21" s="127" t="s">
        <v>179</v>
      </c>
      <c r="G21" s="126" t="s">
        <v>180</v>
      </c>
      <c r="H21" s="136" t="s">
        <v>181</v>
      </c>
      <c r="I21" s="124"/>
      <c r="J21" s="123" t="s">
        <v>1786</v>
      </c>
    </row>
    <row r="22" spans="1:10" ht="55.95" hidden="1" x14ac:dyDescent="0.2">
      <c r="A22" s="130" t="s">
        <v>1817</v>
      </c>
      <c r="B22" s="130" t="s">
        <v>117</v>
      </c>
      <c r="C22" s="129" t="s">
        <v>118</v>
      </c>
      <c r="D22" s="128" t="s">
        <v>163</v>
      </c>
      <c r="E22" s="37" t="s">
        <v>139</v>
      </c>
      <c r="F22" s="127" t="s">
        <v>182</v>
      </c>
      <c r="G22" s="126" t="s">
        <v>183</v>
      </c>
      <c r="H22" s="136" t="s">
        <v>184</v>
      </c>
      <c r="I22" s="124"/>
      <c r="J22" s="123" t="s">
        <v>1786</v>
      </c>
    </row>
    <row r="23" spans="1:10" ht="42" hidden="1" x14ac:dyDescent="0.2">
      <c r="A23" s="130" t="s">
        <v>1817</v>
      </c>
      <c r="B23" s="130" t="s">
        <v>117</v>
      </c>
      <c r="C23" s="129" t="s">
        <v>118</v>
      </c>
      <c r="D23" s="128" t="s">
        <v>163</v>
      </c>
      <c r="E23" s="37" t="s">
        <v>122</v>
      </c>
      <c r="F23" s="127" t="s">
        <v>185</v>
      </c>
      <c r="G23" s="126" t="s">
        <v>186</v>
      </c>
      <c r="H23" s="136" t="s">
        <v>187</v>
      </c>
      <c r="I23" s="125"/>
      <c r="J23" s="123" t="s">
        <v>1788</v>
      </c>
    </row>
    <row r="24" spans="1:10" ht="55.95" hidden="1" x14ac:dyDescent="0.2">
      <c r="A24" s="130" t="s">
        <v>1817</v>
      </c>
      <c r="B24" s="130" t="s">
        <v>117</v>
      </c>
      <c r="C24" s="129" t="s">
        <v>118</v>
      </c>
      <c r="D24" s="128" t="s">
        <v>188</v>
      </c>
      <c r="E24" s="37" t="s">
        <v>139</v>
      </c>
      <c r="F24" s="127" t="s">
        <v>189</v>
      </c>
      <c r="G24" s="126" t="s">
        <v>190</v>
      </c>
      <c r="H24" s="136" t="s">
        <v>191</v>
      </c>
      <c r="I24" s="124">
        <v>1</v>
      </c>
      <c r="J24" s="131" t="s">
        <v>192</v>
      </c>
    </row>
    <row r="25" spans="1:10" ht="42" hidden="1" x14ac:dyDescent="0.2">
      <c r="A25" s="130" t="s">
        <v>1817</v>
      </c>
      <c r="B25" s="130" t="s">
        <v>117</v>
      </c>
      <c r="C25" s="129" t="s">
        <v>118</v>
      </c>
      <c r="D25" s="128" t="s">
        <v>188</v>
      </c>
      <c r="E25" s="37" t="s">
        <v>122</v>
      </c>
      <c r="F25" s="127" t="s">
        <v>193</v>
      </c>
      <c r="G25" s="126" t="s">
        <v>194</v>
      </c>
      <c r="H25" s="136" t="s">
        <v>172</v>
      </c>
      <c r="I25" s="124"/>
      <c r="J25" s="123" t="s">
        <v>1786</v>
      </c>
    </row>
    <row r="26" spans="1:10" ht="55.95" hidden="1" x14ac:dyDescent="0.2">
      <c r="A26" s="130" t="s">
        <v>1817</v>
      </c>
      <c r="B26" s="130" t="s">
        <v>117</v>
      </c>
      <c r="C26" s="129" t="s">
        <v>118</v>
      </c>
      <c r="D26" s="128" t="s">
        <v>188</v>
      </c>
      <c r="E26" s="37" t="s">
        <v>139</v>
      </c>
      <c r="F26" s="127" t="s">
        <v>195</v>
      </c>
      <c r="G26" s="126" t="s">
        <v>196</v>
      </c>
      <c r="H26" s="136" t="s">
        <v>197</v>
      </c>
      <c r="I26" s="124"/>
      <c r="J26" s="123" t="s">
        <v>1786</v>
      </c>
    </row>
    <row r="27" spans="1:10" ht="42" hidden="1" x14ac:dyDescent="0.2">
      <c r="A27" s="130" t="s">
        <v>1817</v>
      </c>
      <c r="B27" s="130" t="s">
        <v>117</v>
      </c>
      <c r="C27" s="129" t="s">
        <v>118</v>
      </c>
      <c r="D27" s="128" t="s">
        <v>188</v>
      </c>
      <c r="E27" s="37" t="s">
        <v>120</v>
      </c>
      <c r="F27" s="127" t="s">
        <v>198</v>
      </c>
      <c r="G27" s="126" t="s">
        <v>199</v>
      </c>
      <c r="H27" s="136" t="s">
        <v>172</v>
      </c>
      <c r="I27" s="124"/>
      <c r="J27" s="123" t="s">
        <v>1786</v>
      </c>
    </row>
    <row r="28" spans="1:10" ht="70.05" hidden="1" x14ac:dyDescent="0.2">
      <c r="A28" s="130" t="s">
        <v>1817</v>
      </c>
      <c r="B28" s="130" t="s">
        <v>117</v>
      </c>
      <c r="C28" s="129" t="s">
        <v>118</v>
      </c>
      <c r="D28" s="128" t="s">
        <v>200</v>
      </c>
      <c r="E28" s="37" t="s">
        <v>139</v>
      </c>
      <c r="F28" s="127" t="s">
        <v>201</v>
      </c>
      <c r="G28" s="126" t="s">
        <v>202</v>
      </c>
      <c r="H28" s="136" t="s">
        <v>203</v>
      </c>
      <c r="I28" s="124">
        <v>0</v>
      </c>
      <c r="J28" s="123" t="s">
        <v>1827</v>
      </c>
    </row>
    <row r="29" spans="1:10" ht="55.95" hidden="1" x14ac:dyDescent="0.2">
      <c r="A29" s="130" t="s">
        <v>1817</v>
      </c>
      <c r="B29" s="130" t="s">
        <v>117</v>
      </c>
      <c r="C29" s="129" t="s">
        <v>118</v>
      </c>
      <c r="D29" s="128" t="s">
        <v>200</v>
      </c>
      <c r="E29" s="37" t="s">
        <v>139</v>
      </c>
      <c r="F29" s="127" t="s">
        <v>204</v>
      </c>
      <c r="G29" s="126" t="s">
        <v>205</v>
      </c>
      <c r="H29" s="136" t="s">
        <v>206</v>
      </c>
      <c r="I29" s="124"/>
      <c r="J29" s="131" t="s">
        <v>1827</v>
      </c>
    </row>
    <row r="30" spans="1:10" ht="55.95" hidden="1" x14ac:dyDescent="0.2">
      <c r="A30" s="130" t="s">
        <v>1817</v>
      </c>
      <c r="B30" s="130" t="s">
        <v>117</v>
      </c>
      <c r="C30" s="129" t="s">
        <v>118</v>
      </c>
      <c r="D30" s="128" t="s">
        <v>200</v>
      </c>
      <c r="E30" s="37" t="s">
        <v>139</v>
      </c>
      <c r="F30" s="127" t="s">
        <v>207</v>
      </c>
      <c r="G30" s="126" t="s">
        <v>208</v>
      </c>
      <c r="H30" s="136" t="s">
        <v>209</v>
      </c>
      <c r="I30" s="124"/>
      <c r="J30" s="123" t="s">
        <v>1827</v>
      </c>
    </row>
    <row r="31" spans="1:10" ht="55.95" hidden="1" x14ac:dyDescent="0.2">
      <c r="A31" s="130" t="s">
        <v>1817</v>
      </c>
      <c r="B31" s="130" t="s">
        <v>117</v>
      </c>
      <c r="C31" s="129" t="s">
        <v>118</v>
      </c>
      <c r="D31" s="128" t="s">
        <v>200</v>
      </c>
      <c r="E31" s="37" t="s">
        <v>122</v>
      </c>
      <c r="F31" s="127" t="s">
        <v>210</v>
      </c>
      <c r="G31" s="126" t="s">
        <v>211</v>
      </c>
      <c r="H31" s="136" t="s">
        <v>212</v>
      </c>
      <c r="I31" s="124"/>
      <c r="J31" s="131" t="s">
        <v>1827</v>
      </c>
    </row>
    <row r="32" spans="1:10" ht="55.95" hidden="1" x14ac:dyDescent="0.2">
      <c r="A32" s="130" t="s">
        <v>1817</v>
      </c>
      <c r="B32" s="130" t="s">
        <v>117</v>
      </c>
      <c r="C32" s="129" t="s">
        <v>118</v>
      </c>
      <c r="D32" s="128" t="s">
        <v>200</v>
      </c>
      <c r="E32" s="37" t="s">
        <v>120</v>
      </c>
      <c r="F32" s="127" t="s">
        <v>213</v>
      </c>
      <c r="G32" s="126" t="s">
        <v>214</v>
      </c>
      <c r="H32" s="136" t="s">
        <v>215</v>
      </c>
      <c r="I32" s="124"/>
      <c r="J32" s="123" t="s">
        <v>1827</v>
      </c>
    </row>
    <row r="33" spans="1:10" ht="70.05" hidden="1" x14ac:dyDescent="0.2">
      <c r="A33" s="130" t="s">
        <v>1817</v>
      </c>
      <c r="B33" s="130" t="s">
        <v>117</v>
      </c>
      <c r="C33" s="129" t="s">
        <v>118</v>
      </c>
      <c r="D33" s="128" t="s">
        <v>200</v>
      </c>
      <c r="E33" s="37" t="s">
        <v>139</v>
      </c>
      <c r="F33" s="127" t="s">
        <v>216</v>
      </c>
      <c r="G33" s="126" t="s">
        <v>217</v>
      </c>
      <c r="H33" s="136" t="s">
        <v>218</v>
      </c>
      <c r="I33" s="124"/>
      <c r="J33" s="131" t="s">
        <v>1827</v>
      </c>
    </row>
    <row r="34" spans="1:10" ht="55.95" hidden="1" x14ac:dyDescent="0.2">
      <c r="A34" s="130" t="s">
        <v>1817</v>
      </c>
      <c r="B34" s="130" t="s">
        <v>117</v>
      </c>
      <c r="C34" s="129" t="s">
        <v>118</v>
      </c>
      <c r="D34" s="128" t="s">
        <v>219</v>
      </c>
      <c r="E34" s="37" t="s">
        <v>139</v>
      </c>
      <c r="F34" s="127" t="s">
        <v>220</v>
      </c>
      <c r="G34" s="126" t="s">
        <v>221</v>
      </c>
      <c r="H34" s="136" t="s">
        <v>222</v>
      </c>
      <c r="I34" s="124">
        <v>0</v>
      </c>
      <c r="J34" s="123" t="s">
        <v>1786</v>
      </c>
    </row>
    <row r="35" spans="1:10" ht="55.95" hidden="1" x14ac:dyDescent="0.2">
      <c r="A35" s="130" t="s">
        <v>1817</v>
      </c>
      <c r="B35" s="130" t="s">
        <v>117</v>
      </c>
      <c r="C35" s="129" t="s">
        <v>118</v>
      </c>
      <c r="D35" s="128" t="s">
        <v>219</v>
      </c>
      <c r="E35" s="37" t="s">
        <v>139</v>
      </c>
      <c r="F35" s="127" t="s">
        <v>223</v>
      </c>
      <c r="G35" s="126" t="s">
        <v>224</v>
      </c>
      <c r="H35" s="136" t="s">
        <v>225</v>
      </c>
      <c r="I35" s="124"/>
      <c r="J35" s="123" t="s">
        <v>1786</v>
      </c>
    </row>
    <row r="36" spans="1:10" ht="42" hidden="1" x14ac:dyDescent="0.2">
      <c r="A36" s="130" t="s">
        <v>1817</v>
      </c>
      <c r="B36" s="130" t="s">
        <v>117</v>
      </c>
      <c r="C36" s="129" t="s">
        <v>118</v>
      </c>
      <c r="D36" s="128" t="s">
        <v>226</v>
      </c>
      <c r="E36" s="37" t="s">
        <v>139</v>
      </c>
      <c r="F36" s="127" t="s">
        <v>227</v>
      </c>
      <c r="G36" s="126" t="s">
        <v>228</v>
      </c>
      <c r="H36" s="136" t="s">
        <v>229</v>
      </c>
      <c r="I36" s="124">
        <v>1</v>
      </c>
      <c r="J36" s="123" t="s">
        <v>1794</v>
      </c>
    </row>
    <row r="37" spans="1:10" ht="42" hidden="1" x14ac:dyDescent="0.2">
      <c r="A37" s="130" t="s">
        <v>1817</v>
      </c>
      <c r="B37" s="130" t="s">
        <v>117</v>
      </c>
      <c r="C37" s="129" t="s">
        <v>118</v>
      </c>
      <c r="D37" s="128" t="s">
        <v>226</v>
      </c>
      <c r="E37" s="37" t="s">
        <v>120</v>
      </c>
      <c r="F37" s="127" t="s">
        <v>230</v>
      </c>
      <c r="G37" s="126" t="s">
        <v>231</v>
      </c>
      <c r="H37" s="136" t="s">
        <v>232</v>
      </c>
      <c r="I37" s="124">
        <v>0</v>
      </c>
      <c r="J37" s="131" t="s">
        <v>1794</v>
      </c>
    </row>
    <row r="38" spans="1:10" ht="42" hidden="1" x14ac:dyDescent="0.2">
      <c r="A38" s="130" t="s">
        <v>1817</v>
      </c>
      <c r="B38" s="130" t="s">
        <v>117</v>
      </c>
      <c r="C38" s="129" t="s">
        <v>118</v>
      </c>
      <c r="D38" s="128" t="s">
        <v>226</v>
      </c>
      <c r="E38" s="37" t="s">
        <v>139</v>
      </c>
      <c r="F38" s="127" t="s">
        <v>233</v>
      </c>
      <c r="G38" s="126" t="s">
        <v>234</v>
      </c>
      <c r="H38" s="136" t="s">
        <v>235</v>
      </c>
      <c r="I38" s="124">
        <v>5</v>
      </c>
      <c r="J38" s="123" t="s">
        <v>1794</v>
      </c>
    </row>
    <row r="39" spans="1:10" ht="55.95" hidden="1" x14ac:dyDescent="0.2">
      <c r="A39" s="130" t="s">
        <v>1817</v>
      </c>
      <c r="B39" s="130" t="s">
        <v>117</v>
      </c>
      <c r="C39" s="129" t="s">
        <v>118</v>
      </c>
      <c r="D39" s="128" t="s">
        <v>226</v>
      </c>
      <c r="E39" s="37" t="s">
        <v>139</v>
      </c>
      <c r="F39" s="127" t="s">
        <v>236</v>
      </c>
      <c r="G39" s="126" t="s">
        <v>237</v>
      </c>
      <c r="H39" s="136" t="s">
        <v>238</v>
      </c>
      <c r="I39" s="124">
        <v>100</v>
      </c>
      <c r="J39" s="131" t="s">
        <v>1794</v>
      </c>
    </row>
    <row r="40" spans="1:10" ht="42" hidden="1" x14ac:dyDescent="0.2">
      <c r="A40" s="130" t="s">
        <v>1817</v>
      </c>
      <c r="B40" s="130" t="s">
        <v>117</v>
      </c>
      <c r="C40" s="129" t="s">
        <v>118</v>
      </c>
      <c r="D40" s="128" t="s">
        <v>239</v>
      </c>
      <c r="E40" s="37" t="s">
        <v>122</v>
      </c>
      <c r="F40" s="127" t="s">
        <v>240</v>
      </c>
      <c r="G40" s="126" t="s">
        <v>241</v>
      </c>
      <c r="H40" s="136" t="s">
        <v>242</v>
      </c>
      <c r="I40" s="134">
        <v>400</v>
      </c>
      <c r="J40" s="123" t="s">
        <v>1786</v>
      </c>
    </row>
    <row r="41" spans="1:10" ht="42" hidden="1" x14ac:dyDescent="0.2">
      <c r="A41" s="130" t="s">
        <v>1817</v>
      </c>
      <c r="B41" s="130" t="s">
        <v>117</v>
      </c>
      <c r="C41" s="129" t="s">
        <v>118</v>
      </c>
      <c r="D41" s="128" t="s">
        <v>239</v>
      </c>
      <c r="E41" s="37" t="s">
        <v>122</v>
      </c>
      <c r="F41" s="127" t="s">
        <v>243</v>
      </c>
      <c r="G41" s="126" t="s">
        <v>244</v>
      </c>
      <c r="H41" s="136" t="s">
        <v>245</v>
      </c>
      <c r="I41" s="134">
        <v>0</v>
      </c>
      <c r="J41" s="123" t="s">
        <v>1786</v>
      </c>
    </row>
    <row r="42" spans="1:10" ht="42" hidden="1" x14ac:dyDescent="0.2">
      <c r="A42" s="130" t="s">
        <v>1817</v>
      </c>
      <c r="B42" s="130" t="s">
        <v>117</v>
      </c>
      <c r="C42" s="129" t="s">
        <v>118</v>
      </c>
      <c r="D42" s="128" t="s">
        <v>239</v>
      </c>
      <c r="E42" s="37" t="s">
        <v>139</v>
      </c>
      <c r="F42" s="127" t="s">
        <v>246</v>
      </c>
      <c r="G42" s="126" t="s">
        <v>247</v>
      </c>
      <c r="H42" s="136" t="s">
        <v>172</v>
      </c>
      <c r="I42" s="134">
        <v>0</v>
      </c>
      <c r="J42" s="123" t="s">
        <v>1786</v>
      </c>
    </row>
    <row r="43" spans="1:10" ht="55.95" hidden="1" x14ac:dyDescent="0.2">
      <c r="A43" s="130" t="s">
        <v>1817</v>
      </c>
      <c r="B43" s="130" t="s">
        <v>117</v>
      </c>
      <c r="C43" s="129" t="s">
        <v>118</v>
      </c>
      <c r="D43" s="128" t="s">
        <v>239</v>
      </c>
      <c r="E43" s="37" t="s">
        <v>120</v>
      </c>
      <c r="F43" s="127" t="s">
        <v>248</v>
      </c>
      <c r="G43" s="126" t="s">
        <v>249</v>
      </c>
      <c r="H43" s="136" t="s">
        <v>250</v>
      </c>
      <c r="I43" s="134">
        <v>0</v>
      </c>
      <c r="J43" s="123" t="s">
        <v>1786</v>
      </c>
    </row>
    <row r="44" spans="1:10" ht="42" hidden="1" x14ac:dyDescent="0.2">
      <c r="A44" s="130" t="s">
        <v>1817</v>
      </c>
      <c r="B44" s="130" t="s">
        <v>117</v>
      </c>
      <c r="C44" s="129" t="s">
        <v>118</v>
      </c>
      <c r="D44" s="128" t="s">
        <v>251</v>
      </c>
      <c r="E44" s="37" t="s">
        <v>252</v>
      </c>
      <c r="F44" s="127" t="s">
        <v>253</v>
      </c>
      <c r="G44" s="126" t="s">
        <v>254</v>
      </c>
      <c r="H44" s="136" t="s">
        <v>172</v>
      </c>
      <c r="I44" s="134">
        <v>1</v>
      </c>
      <c r="J44" s="123" t="s">
        <v>1794</v>
      </c>
    </row>
    <row r="45" spans="1:10" ht="42" hidden="1" x14ac:dyDescent="0.2">
      <c r="A45" s="130" t="s">
        <v>1817</v>
      </c>
      <c r="B45" s="130" t="s">
        <v>117</v>
      </c>
      <c r="C45" s="129" t="s">
        <v>118</v>
      </c>
      <c r="D45" s="128" t="s">
        <v>251</v>
      </c>
      <c r="E45" s="37" t="s">
        <v>252</v>
      </c>
      <c r="F45" s="127" t="s">
        <v>255</v>
      </c>
      <c r="G45" s="126" t="s">
        <v>256</v>
      </c>
      <c r="H45" s="136" t="s">
        <v>257</v>
      </c>
      <c r="I45" s="124">
        <v>0</v>
      </c>
      <c r="J45" s="131" t="s">
        <v>1794</v>
      </c>
    </row>
    <row r="46" spans="1:10" ht="55.95" hidden="1" x14ac:dyDescent="0.2">
      <c r="A46" s="130" t="s">
        <v>1817</v>
      </c>
      <c r="B46" s="130" t="s">
        <v>117</v>
      </c>
      <c r="C46" s="129" t="s">
        <v>118</v>
      </c>
      <c r="D46" s="128" t="s">
        <v>251</v>
      </c>
      <c r="E46" s="37" t="s">
        <v>252</v>
      </c>
      <c r="F46" s="127" t="s">
        <v>258</v>
      </c>
      <c r="G46" s="126" t="s">
        <v>259</v>
      </c>
      <c r="H46" s="136" t="s">
        <v>260</v>
      </c>
      <c r="I46" s="124"/>
      <c r="J46" s="123" t="s">
        <v>1794</v>
      </c>
    </row>
    <row r="47" spans="1:10" ht="55.95" hidden="1" x14ac:dyDescent="0.2">
      <c r="A47" s="130" t="s">
        <v>1817</v>
      </c>
      <c r="B47" s="130" t="s">
        <v>117</v>
      </c>
      <c r="C47" s="129" t="s">
        <v>118</v>
      </c>
      <c r="D47" s="128" t="s">
        <v>251</v>
      </c>
      <c r="E47" s="37" t="s">
        <v>261</v>
      </c>
      <c r="F47" s="127" t="s">
        <v>262</v>
      </c>
      <c r="G47" s="126" t="s">
        <v>263</v>
      </c>
      <c r="H47" s="136" t="s">
        <v>260</v>
      </c>
      <c r="I47" s="124"/>
      <c r="J47" s="131" t="s">
        <v>1794</v>
      </c>
    </row>
    <row r="48" spans="1:10" ht="84" hidden="1" x14ac:dyDescent="0.2">
      <c r="A48" s="130" t="s">
        <v>1817</v>
      </c>
      <c r="B48" s="130" t="s">
        <v>117</v>
      </c>
      <c r="C48" s="129" t="s">
        <v>118</v>
      </c>
      <c r="D48" s="128" t="s">
        <v>251</v>
      </c>
      <c r="E48" s="37" t="s">
        <v>122</v>
      </c>
      <c r="F48" s="127" t="s">
        <v>264</v>
      </c>
      <c r="G48" s="126" t="s">
        <v>265</v>
      </c>
      <c r="H48" s="136" t="s">
        <v>266</v>
      </c>
      <c r="I48" s="124"/>
      <c r="J48" s="123" t="s">
        <v>1826</v>
      </c>
    </row>
    <row r="49" spans="1:10" ht="84" hidden="1" x14ac:dyDescent="0.2">
      <c r="A49" s="130" t="s">
        <v>1817</v>
      </c>
      <c r="B49" s="130" t="s">
        <v>117</v>
      </c>
      <c r="C49" s="129" t="s">
        <v>118</v>
      </c>
      <c r="D49" s="128" t="s">
        <v>251</v>
      </c>
      <c r="E49" s="37" t="s">
        <v>261</v>
      </c>
      <c r="F49" s="127" t="s">
        <v>267</v>
      </c>
      <c r="G49" s="126" t="s">
        <v>268</v>
      </c>
      <c r="H49" s="136" t="s">
        <v>269</v>
      </c>
      <c r="I49" s="124"/>
      <c r="J49" s="131" t="s">
        <v>1826</v>
      </c>
    </row>
    <row r="50" spans="1:10" ht="42" hidden="1" x14ac:dyDescent="0.2">
      <c r="A50" s="130" t="s">
        <v>1817</v>
      </c>
      <c r="B50" s="130" t="s">
        <v>117</v>
      </c>
      <c r="C50" s="129" t="s">
        <v>118</v>
      </c>
      <c r="D50" s="128" t="s">
        <v>251</v>
      </c>
      <c r="E50" s="37" t="s">
        <v>252</v>
      </c>
      <c r="F50" s="127" t="s">
        <v>270</v>
      </c>
      <c r="G50" s="126" t="s">
        <v>271</v>
      </c>
      <c r="H50" s="136" t="s">
        <v>272</v>
      </c>
      <c r="I50" s="124"/>
      <c r="J50" s="123" t="s">
        <v>1794</v>
      </c>
    </row>
    <row r="51" spans="1:10" ht="70.05" hidden="1" x14ac:dyDescent="0.2">
      <c r="A51" s="130" t="s">
        <v>1817</v>
      </c>
      <c r="B51" s="130" t="s">
        <v>117</v>
      </c>
      <c r="C51" s="129" t="s">
        <v>118</v>
      </c>
      <c r="D51" s="128" t="s">
        <v>251</v>
      </c>
      <c r="E51" s="37" t="s">
        <v>252</v>
      </c>
      <c r="F51" s="127" t="s">
        <v>273</v>
      </c>
      <c r="G51" s="126" t="s">
        <v>274</v>
      </c>
      <c r="H51" s="136" t="s">
        <v>275</v>
      </c>
      <c r="I51" s="124"/>
      <c r="J51" s="131" t="s">
        <v>1794</v>
      </c>
    </row>
    <row r="52" spans="1:10" ht="42" hidden="1" x14ac:dyDescent="0.2">
      <c r="A52" s="130" t="s">
        <v>1817</v>
      </c>
      <c r="B52" s="130" t="s">
        <v>117</v>
      </c>
      <c r="C52" s="129" t="s">
        <v>118</v>
      </c>
      <c r="D52" s="128" t="s">
        <v>251</v>
      </c>
      <c r="E52" s="37" t="s">
        <v>120</v>
      </c>
      <c r="F52" s="127" t="s">
        <v>276</v>
      </c>
      <c r="G52" s="126" t="s">
        <v>277</v>
      </c>
      <c r="H52" s="136" t="s">
        <v>278</v>
      </c>
      <c r="I52" s="124"/>
      <c r="J52" s="123" t="s">
        <v>1794</v>
      </c>
    </row>
    <row r="53" spans="1:10" ht="55.95" hidden="1" x14ac:dyDescent="0.2">
      <c r="A53" s="130" t="s">
        <v>1817</v>
      </c>
      <c r="B53" s="130" t="s">
        <v>117</v>
      </c>
      <c r="C53" s="129" t="s">
        <v>118</v>
      </c>
      <c r="D53" s="128" t="s">
        <v>251</v>
      </c>
      <c r="E53" s="37" t="s">
        <v>252</v>
      </c>
      <c r="F53" s="127" t="s">
        <v>279</v>
      </c>
      <c r="G53" s="126" t="s">
        <v>280</v>
      </c>
      <c r="H53" s="136" t="s">
        <v>281</v>
      </c>
      <c r="I53" s="124">
        <v>15</v>
      </c>
      <c r="J53" s="131" t="s">
        <v>1794</v>
      </c>
    </row>
    <row r="54" spans="1:10" ht="42" hidden="1" x14ac:dyDescent="0.2">
      <c r="A54" s="130" t="s">
        <v>1817</v>
      </c>
      <c r="B54" s="130" t="s">
        <v>117</v>
      </c>
      <c r="C54" s="129" t="s">
        <v>118</v>
      </c>
      <c r="D54" s="128" t="s">
        <v>251</v>
      </c>
      <c r="E54" s="37" t="s">
        <v>122</v>
      </c>
      <c r="F54" s="127" t="s">
        <v>282</v>
      </c>
      <c r="G54" s="126" t="s">
        <v>283</v>
      </c>
      <c r="H54" s="125" t="s">
        <v>284</v>
      </c>
      <c r="I54" s="124"/>
      <c r="J54" s="131" t="s">
        <v>1794</v>
      </c>
    </row>
    <row r="55" spans="1:10" ht="84" hidden="1" x14ac:dyDescent="0.2">
      <c r="A55" s="130" t="s">
        <v>1817</v>
      </c>
      <c r="B55" s="130" t="s">
        <v>117</v>
      </c>
      <c r="C55" s="129" t="s">
        <v>118</v>
      </c>
      <c r="D55" s="128" t="s">
        <v>251</v>
      </c>
      <c r="E55" s="37" t="s">
        <v>252</v>
      </c>
      <c r="F55" s="127" t="s">
        <v>285</v>
      </c>
      <c r="G55" s="126" t="s">
        <v>286</v>
      </c>
      <c r="H55" s="125" t="s">
        <v>172</v>
      </c>
      <c r="I55" s="124"/>
      <c r="J55" s="123" t="s">
        <v>1826</v>
      </c>
    </row>
    <row r="56" spans="1:10" ht="84" hidden="1" x14ac:dyDescent="0.2">
      <c r="A56" s="130" t="s">
        <v>1817</v>
      </c>
      <c r="B56" s="130" t="s">
        <v>117</v>
      </c>
      <c r="C56" s="129" t="s">
        <v>118</v>
      </c>
      <c r="D56" s="128" t="s">
        <v>251</v>
      </c>
      <c r="E56" s="37" t="s">
        <v>252</v>
      </c>
      <c r="F56" s="127" t="s">
        <v>287</v>
      </c>
      <c r="G56" s="126" t="s">
        <v>288</v>
      </c>
      <c r="H56" s="125" t="s">
        <v>172</v>
      </c>
      <c r="I56" s="124">
        <v>1</v>
      </c>
      <c r="J56" s="131" t="s">
        <v>1826</v>
      </c>
    </row>
    <row r="57" spans="1:10" ht="42" hidden="1" x14ac:dyDescent="0.2">
      <c r="A57" s="130" t="s">
        <v>1817</v>
      </c>
      <c r="B57" s="130" t="s">
        <v>117</v>
      </c>
      <c r="C57" s="129" t="s">
        <v>118</v>
      </c>
      <c r="D57" s="128" t="s">
        <v>289</v>
      </c>
      <c r="E57" s="37" t="s">
        <v>120</v>
      </c>
      <c r="F57" s="127" t="s">
        <v>290</v>
      </c>
      <c r="G57" s="126" t="s">
        <v>291</v>
      </c>
      <c r="H57" s="125" t="s">
        <v>292</v>
      </c>
      <c r="I57" s="134">
        <v>400</v>
      </c>
      <c r="J57" s="123" t="s">
        <v>1786</v>
      </c>
    </row>
    <row r="58" spans="1:10" ht="42" hidden="1" x14ac:dyDescent="0.2">
      <c r="A58" s="130" t="s">
        <v>1817</v>
      </c>
      <c r="B58" s="130" t="s">
        <v>117</v>
      </c>
      <c r="C58" s="129" t="s">
        <v>118</v>
      </c>
      <c r="D58" s="128" t="s">
        <v>289</v>
      </c>
      <c r="E58" s="37" t="s">
        <v>120</v>
      </c>
      <c r="F58" s="127" t="s">
        <v>293</v>
      </c>
      <c r="G58" s="126" t="s">
        <v>294</v>
      </c>
      <c r="H58" s="125" t="s">
        <v>295</v>
      </c>
      <c r="I58" s="134">
        <v>1</v>
      </c>
      <c r="J58" s="123" t="s">
        <v>1786</v>
      </c>
    </row>
    <row r="59" spans="1:10" ht="42" hidden="1" x14ac:dyDescent="0.2">
      <c r="A59" s="130" t="s">
        <v>1817</v>
      </c>
      <c r="B59" s="130" t="s">
        <v>117</v>
      </c>
      <c r="C59" s="129" t="s">
        <v>118</v>
      </c>
      <c r="D59" s="128" t="s">
        <v>289</v>
      </c>
      <c r="E59" s="37" t="s">
        <v>120</v>
      </c>
      <c r="F59" s="127" t="s">
        <v>296</v>
      </c>
      <c r="G59" s="126" t="s">
        <v>297</v>
      </c>
      <c r="H59" s="125" t="s">
        <v>292</v>
      </c>
      <c r="I59" s="134">
        <v>6</v>
      </c>
      <c r="J59" s="123" t="s">
        <v>1587</v>
      </c>
    </row>
    <row r="60" spans="1:10" ht="55.95" hidden="1" x14ac:dyDescent="0.2">
      <c r="A60" s="130" t="s">
        <v>1817</v>
      </c>
      <c r="B60" s="130" t="s">
        <v>117</v>
      </c>
      <c r="C60" s="129" t="s">
        <v>118</v>
      </c>
      <c r="D60" s="128" t="s">
        <v>289</v>
      </c>
      <c r="E60" s="37" t="s">
        <v>120</v>
      </c>
      <c r="F60" s="127" t="s">
        <v>299</v>
      </c>
      <c r="G60" s="126" t="s">
        <v>300</v>
      </c>
      <c r="H60" s="125" t="s">
        <v>301</v>
      </c>
      <c r="I60" s="134">
        <v>1</v>
      </c>
      <c r="J60" s="123" t="s">
        <v>1786</v>
      </c>
    </row>
    <row r="61" spans="1:10" ht="42" hidden="1" x14ac:dyDescent="0.2">
      <c r="A61" s="130" t="s">
        <v>1817</v>
      </c>
      <c r="B61" s="130" t="s">
        <v>117</v>
      </c>
      <c r="C61" s="129" t="s">
        <v>118</v>
      </c>
      <c r="D61" s="128" t="s">
        <v>289</v>
      </c>
      <c r="E61" s="37" t="s">
        <v>120</v>
      </c>
      <c r="F61" s="127" t="s">
        <v>302</v>
      </c>
      <c r="G61" s="126" t="s">
        <v>303</v>
      </c>
      <c r="H61" s="125" t="s">
        <v>304</v>
      </c>
      <c r="I61" s="134">
        <v>0</v>
      </c>
      <c r="J61" s="123" t="s">
        <v>1786</v>
      </c>
    </row>
    <row r="62" spans="1:10" ht="55.95" hidden="1" x14ac:dyDescent="0.2">
      <c r="A62" s="130" t="s">
        <v>1817</v>
      </c>
      <c r="B62" s="130" t="s">
        <v>117</v>
      </c>
      <c r="C62" s="129" t="s">
        <v>118</v>
      </c>
      <c r="D62" s="128" t="s">
        <v>289</v>
      </c>
      <c r="E62" s="37" t="s">
        <v>305</v>
      </c>
      <c r="F62" s="127" t="s">
        <v>306</v>
      </c>
      <c r="G62" s="126" t="s">
        <v>307</v>
      </c>
      <c r="H62" s="125" t="s">
        <v>308</v>
      </c>
      <c r="I62" s="134"/>
      <c r="J62" s="123" t="s">
        <v>1786</v>
      </c>
    </row>
    <row r="63" spans="1:10" ht="42" hidden="1" x14ac:dyDescent="0.2">
      <c r="A63" s="130" t="s">
        <v>1817</v>
      </c>
      <c r="B63" s="130" t="s">
        <v>117</v>
      </c>
      <c r="C63" s="129" t="s">
        <v>118</v>
      </c>
      <c r="D63" s="128" t="s">
        <v>289</v>
      </c>
      <c r="E63" s="37" t="s">
        <v>120</v>
      </c>
      <c r="F63" s="127" t="s">
        <v>309</v>
      </c>
      <c r="G63" s="126" t="s">
        <v>310</v>
      </c>
      <c r="H63" s="125" t="s">
        <v>311</v>
      </c>
      <c r="I63" s="134">
        <v>0</v>
      </c>
      <c r="J63" s="123" t="s">
        <v>1786</v>
      </c>
    </row>
    <row r="64" spans="1:10" ht="42" hidden="1" x14ac:dyDescent="0.2">
      <c r="A64" s="130" t="s">
        <v>1817</v>
      </c>
      <c r="B64" s="130" t="s">
        <v>117</v>
      </c>
      <c r="C64" s="129" t="s">
        <v>118</v>
      </c>
      <c r="D64" s="128" t="s">
        <v>312</v>
      </c>
      <c r="E64" s="37" t="s">
        <v>139</v>
      </c>
      <c r="F64" s="127" t="s">
        <v>313</v>
      </c>
      <c r="G64" s="126" t="s">
        <v>314</v>
      </c>
      <c r="H64" s="125" t="s">
        <v>315</v>
      </c>
      <c r="I64" s="124">
        <v>1</v>
      </c>
      <c r="J64" s="123" t="s">
        <v>1786</v>
      </c>
    </row>
    <row r="65" spans="1:10" ht="42" hidden="1" x14ac:dyDescent="0.2">
      <c r="A65" s="130" t="s">
        <v>1817</v>
      </c>
      <c r="B65" s="130" t="s">
        <v>117</v>
      </c>
      <c r="C65" s="129" t="s">
        <v>118</v>
      </c>
      <c r="D65" s="128" t="s">
        <v>312</v>
      </c>
      <c r="E65" s="37" t="s">
        <v>139</v>
      </c>
      <c r="F65" s="127" t="s">
        <v>316</v>
      </c>
      <c r="G65" s="126" t="s">
        <v>317</v>
      </c>
      <c r="H65" s="125" t="s">
        <v>318</v>
      </c>
      <c r="I65" s="124">
        <v>2</v>
      </c>
      <c r="J65" s="123" t="s">
        <v>1786</v>
      </c>
    </row>
    <row r="66" spans="1:10" ht="42" hidden="1" x14ac:dyDescent="0.2">
      <c r="A66" s="130" t="s">
        <v>1817</v>
      </c>
      <c r="B66" s="130" t="s">
        <v>117</v>
      </c>
      <c r="C66" s="129" t="s">
        <v>118</v>
      </c>
      <c r="D66" s="128" t="s">
        <v>312</v>
      </c>
      <c r="E66" s="37" t="s">
        <v>139</v>
      </c>
      <c r="F66" s="127" t="s">
        <v>319</v>
      </c>
      <c r="G66" s="126" t="s">
        <v>320</v>
      </c>
      <c r="H66" s="125" t="s">
        <v>321</v>
      </c>
      <c r="I66" s="124">
        <v>0</v>
      </c>
      <c r="J66" s="123" t="s">
        <v>1786</v>
      </c>
    </row>
    <row r="67" spans="1:10" ht="42" hidden="1" x14ac:dyDescent="0.2">
      <c r="A67" s="130" t="s">
        <v>1817</v>
      </c>
      <c r="B67" s="130" t="s">
        <v>117</v>
      </c>
      <c r="C67" s="129" t="s">
        <v>118</v>
      </c>
      <c r="D67" s="128" t="s">
        <v>312</v>
      </c>
      <c r="E67" s="37" t="s">
        <v>120</v>
      </c>
      <c r="F67" s="127" t="s">
        <v>322</v>
      </c>
      <c r="G67" s="126" t="s">
        <v>323</v>
      </c>
      <c r="H67" s="125" t="s">
        <v>324</v>
      </c>
      <c r="I67" s="124">
        <v>30</v>
      </c>
      <c r="J67" s="123" t="s">
        <v>1786</v>
      </c>
    </row>
    <row r="68" spans="1:10" ht="55.95" hidden="1" x14ac:dyDescent="0.2">
      <c r="A68" s="130" t="s">
        <v>1817</v>
      </c>
      <c r="B68" s="130" t="s">
        <v>117</v>
      </c>
      <c r="C68" s="129" t="s">
        <v>118</v>
      </c>
      <c r="D68" s="128" t="s">
        <v>312</v>
      </c>
      <c r="E68" s="37" t="s">
        <v>120</v>
      </c>
      <c r="F68" s="127" t="s">
        <v>325</v>
      </c>
      <c r="G68" s="126" t="s">
        <v>326</v>
      </c>
      <c r="H68" s="125" t="s">
        <v>327</v>
      </c>
      <c r="I68" s="124">
        <v>1</v>
      </c>
      <c r="J68" s="123" t="s">
        <v>1786</v>
      </c>
    </row>
    <row r="69" spans="1:10" ht="55.95" hidden="1" x14ac:dyDescent="0.2">
      <c r="A69" s="130" t="s">
        <v>1817</v>
      </c>
      <c r="B69" s="130" t="s">
        <v>117</v>
      </c>
      <c r="C69" s="129" t="s">
        <v>118</v>
      </c>
      <c r="D69" s="128" t="s">
        <v>312</v>
      </c>
      <c r="E69" s="37" t="s">
        <v>139</v>
      </c>
      <c r="F69" s="127" t="s">
        <v>328</v>
      </c>
      <c r="G69" s="126" t="s">
        <v>329</v>
      </c>
      <c r="H69" s="125" t="s">
        <v>330</v>
      </c>
      <c r="I69" s="124">
        <v>1</v>
      </c>
      <c r="J69" s="123" t="s">
        <v>1786</v>
      </c>
    </row>
    <row r="70" spans="1:10" ht="42" hidden="1" x14ac:dyDescent="0.2">
      <c r="A70" s="130" t="s">
        <v>1817</v>
      </c>
      <c r="B70" s="130" t="s">
        <v>117</v>
      </c>
      <c r="C70" s="129" t="s">
        <v>118</v>
      </c>
      <c r="D70" s="128" t="s">
        <v>312</v>
      </c>
      <c r="E70" s="37" t="s">
        <v>139</v>
      </c>
      <c r="F70" s="127" t="s">
        <v>331</v>
      </c>
      <c r="G70" s="126" t="s">
        <v>332</v>
      </c>
      <c r="H70" s="125" t="s">
        <v>333</v>
      </c>
      <c r="I70" s="124">
        <v>0</v>
      </c>
      <c r="J70" s="123" t="s">
        <v>1786</v>
      </c>
    </row>
    <row r="71" spans="1:10" ht="55.95" hidden="1" x14ac:dyDescent="0.2">
      <c r="A71" s="130" t="s">
        <v>1817</v>
      </c>
      <c r="B71" s="130" t="s">
        <v>117</v>
      </c>
      <c r="C71" s="129" t="s">
        <v>118</v>
      </c>
      <c r="D71" s="128" t="s">
        <v>334</v>
      </c>
      <c r="E71" s="37" t="s">
        <v>120</v>
      </c>
      <c r="F71" s="127" t="s">
        <v>335</v>
      </c>
      <c r="G71" s="126" t="s">
        <v>336</v>
      </c>
      <c r="H71" s="125" t="s">
        <v>337</v>
      </c>
      <c r="I71" s="124">
        <v>1</v>
      </c>
      <c r="J71" s="123" t="s">
        <v>1788</v>
      </c>
    </row>
    <row r="72" spans="1:10" ht="55.95" hidden="1" x14ac:dyDescent="0.2">
      <c r="A72" s="130" t="s">
        <v>1817</v>
      </c>
      <c r="B72" s="130" t="s">
        <v>117</v>
      </c>
      <c r="C72" s="129" t="s">
        <v>118</v>
      </c>
      <c r="D72" s="128" t="s">
        <v>334</v>
      </c>
      <c r="E72" s="37" t="s">
        <v>120</v>
      </c>
      <c r="F72" s="127" t="s">
        <v>338</v>
      </c>
      <c r="G72" s="126" t="s">
        <v>339</v>
      </c>
      <c r="H72" s="125" t="s">
        <v>340</v>
      </c>
      <c r="I72" s="124">
        <v>29</v>
      </c>
      <c r="J72" s="131" t="s">
        <v>1788</v>
      </c>
    </row>
    <row r="73" spans="1:10" ht="70.05" hidden="1" x14ac:dyDescent="0.2">
      <c r="A73" s="130" t="s">
        <v>1817</v>
      </c>
      <c r="B73" s="130" t="s">
        <v>117</v>
      </c>
      <c r="C73" s="129" t="s">
        <v>118</v>
      </c>
      <c r="D73" s="125" t="s">
        <v>341</v>
      </c>
      <c r="E73" s="37" t="s">
        <v>120</v>
      </c>
      <c r="F73" s="127" t="s">
        <v>342</v>
      </c>
      <c r="G73" s="126" t="s">
        <v>343</v>
      </c>
      <c r="H73" s="125" t="s">
        <v>344</v>
      </c>
      <c r="I73" s="124">
        <v>0</v>
      </c>
      <c r="J73" s="123" t="s">
        <v>1786</v>
      </c>
    </row>
    <row r="74" spans="1:10" ht="42" hidden="1" x14ac:dyDescent="0.2">
      <c r="A74" s="130" t="s">
        <v>1817</v>
      </c>
      <c r="B74" s="37" t="s">
        <v>117</v>
      </c>
      <c r="C74" s="129" t="s">
        <v>345</v>
      </c>
      <c r="D74" s="128" t="s">
        <v>346</v>
      </c>
      <c r="E74" s="37" t="s">
        <v>122</v>
      </c>
      <c r="F74" s="127" t="s">
        <v>347</v>
      </c>
      <c r="G74" s="126" t="s">
        <v>348</v>
      </c>
      <c r="H74" s="125" t="s">
        <v>349</v>
      </c>
      <c r="I74" s="124">
        <v>8000</v>
      </c>
      <c r="J74" s="131" t="s">
        <v>350</v>
      </c>
    </row>
    <row r="75" spans="1:10" ht="42" hidden="1" x14ac:dyDescent="0.2">
      <c r="A75" s="130" t="s">
        <v>1817</v>
      </c>
      <c r="B75" s="130" t="s">
        <v>117</v>
      </c>
      <c r="C75" s="129" t="s">
        <v>345</v>
      </c>
      <c r="D75" s="128" t="s">
        <v>346</v>
      </c>
      <c r="E75" s="37" t="s">
        <v>120</v>
      </c>
      <c r="F75" s="127" t="s">
        <v>351</v>
      </c>
      <c r="G75" s="126" t="s">
        <v>352</v>
      </c>
      <c r="H75" s="125" t="s">
        <v>353</v>
      </c>
      <c r="I75" s="124">
        <v>2000</v>
      </c>
      <c r="J75" s="123" t="s">
        <v>350</v>
      </c>
    </row>
    <row r="76" spans="1:10" ht="42" hidden="1" x14ac:dyDescent="0.2">
      <c r="A76" s="130" t="s">
        <v>1817</v>
      </c>
      <c r="B76" s="130" t="s">
        <v>117</v>
      </c>
      <c r="C76" s="129" t="s">
        <v>345</v>
      </c>
      <c r="D76" s="128" t="s">
        <v>346</v>
      </c>
      <c r="E76" s="37" t="s">
        <v>120</v>
      </c>
      <c r="F76" s="127" t="s">
        <v>354</v>
      </c>
      <c r="G76" s="126" t="s">
        <v>355</v>
      </c>
      <c r="H76" s="125" t="s">
        <v>356</v>
      </c>
      <c r="I76" s="124">
        <v>0</v>
      </c>
      <c r="J76" s="131" t="s">
        <v>350</v>
      </c>
    </row>
    <row r="77" spans="1:10" ht="42" hidden="1" x14ac:dyDescent="0.2">
      <c r="A77" s="130" t="s">
        <v>1817</v>
      </c>
      <c r="B77" s="130" t="s">
        <v>117</v>
      </c>
      <c r="C77" s="129" t="s">
        <v>345</v>
      </c>
      <c r="D77" s="128" t="s">
        <v>357</v>
      </c>
      <c r="E77" s="37" t="s">
        <v>305</v>
      </c>
      <c r="F77" s="127" t="s">
        <v>358</v>
      </c>
      <c r="G77" s="126" t="s">
        <v>359</v>
      </c>
      <c r="H77" s="125" t="s">
        <v>360</v>
      </c>
      <c r="I77" s="124">
        <v>600</v>
      </c>
      <c r="J77" s="123" t="s">
        <v>350</v>
      </c>
    </row>
    <row r="78" spans="1:10" ht="55.95" hidden="1" x14ac:dyDescent="0.2">
      <c r="A78" s="130" t="s">
        <v>1817</v>
      </c>
      <c r="B78" s="130" t="s">
        <v>117</v>
      </c>
      <c r="C78" s="129" t="s">
        <v>345</v>
      </c>
      <c r="D78" s="128" t="s">
        <v>357</v>
      </c>
      <c r="E78" s="37" t="s">
        <v>305</v>
      </c>
      <c r="F78" s="127" t="s">
        <v>361</v>
      </c>
      <c r="G78" s="126" t="s">
        <v>362</v>
      </c>
      <c r="H78" s="125" t="s">
        <v>363</v>
      </c>
      <c r="I78" s="124"/>
      <c r="J78" s="131" t="s">
        <v>350</v>
      </c>
    </row>
    <row r="79" spans="1:10" ht="112.05" hidden="1" x14ac:dyDescent="0.2">
      <c r="A79" s="130" t="s">
        <v>1817</v>
      </c>
      <c r="B79" s="130" t="s">
        <v>117</v>
      </c>
      <c r="C79" s="129" t="s">
        <v>345</v>
      </c>
      <c r="D79" s="128" t="s">
        <v>357</v>
      </c>
      <c r="E79" s="37" t="s">
        <v>305</v>
      </c>
      <c r="F79" s="127" t="s">
        <v>364</v>
      </c>
      <c r="G79" s="126" t="s">
        <v>365</v>
      </c>
      <c r="H79" s="125" t="s">
        <v>366</v>
      </c>
      <c r="I79" s="124">
        <v>2000</v>
      </c>
      <c r="J79" s="123" t="s">
        <v>350</v>
      </c>
    </row>
    <row r="80" spans="1:10" ht="70.05" hidden="1" x14ac:dyDescent="0.2">
      <c r="A80" s="130" t="s">
        <v>1817</v>
      </c>
      <c r="B80" s="130" t="s">
        <v>117</v>
      </c>
      <c r="C80" s="129" t="s">
        <v>345</v>
      </c>
      <c r="D80" s="128" t="s">
        <v>357</v>
      </c>
      <c r="E80" s="37" t="s">
        <v>305</v>
      </c>
      <c r="F80" s="127" t="s">
        <v>367</v>
      </c>
      <c r="G80" s="126" t="s">
        <v>368</v>
      </c>
      <c r="H80" s="125" t="s">
        <v>369</v>
      </c>
      <c r="I80" s="125"/>
      <c r="J80" s="131" t="s">
        <v>350</v>
      </c>
    </row>
    <row r="81" spans="1:10" ht="70.05" hidden="1" x14ac:dyDescent="0.2">
      <c r="A81" s="130" t="s">
        <v>1817</v>
      </c>
      <c r="B81" s="130" t="s">
        <v>117</v>
      </c>
      <c r="C81" s="129" t="s">
        <v>345</v>
      </c>
      <c r="D81" s="128" t="s">
        <v>357</v>
      </c>
      <c r="E81" s="37" t="s">
        <v>305</v>
      </c>
      <c r="F81" s="127" t="s">
        <v>370</v>
      </c>
      <c r="G81" s="126" t="s">
        <v>371</v>
      </c>
      <c r="H81" s="125" t="s">
        <v>372</v>
      </c>
      <c r="I81" s="124"/>
      <c r="J81" s="123" t="s">
        <v>350</v>
      </c>
    </row>
    <row r="82" spans="1:10" ht="55.95" hidden="1" x14ac:dyDescent="0.2">
      <c r="A82" s="130" t="s">
        <v>1817</v>
      </c>
      <c r="B82" s="130" t="s">
        <v>117</v>
      </c>
      <c r="C82" s="129" t="s">
        <v>345</v>
      </c>
      <c r="D82" s="128" t="s">
        <v>357</v>
      </c>
      <c r="E82" s="37" t="s">
        <v>305</v>
      </c>
      <c r="F82" s="127" t="s">
        <v>373</v>
      </c>
      <c r="G82" s="126" t="s">
        <v>374</v>
      </c>
      <c r="H82" s="125" t="s">
        <v>375</v>
      </c>
      <c r="I82" s="124">
        <v>5000</v>
      </c>
      <c r="J82" s="131" t="s">
        <v>350</v>
      </c>
    </row>
    <row r="83" spans="1:10" ht="70.05" hidden="1" x14ac:dyDescent="0.2">
      <c r="A83" s="130" t="s">
        <v>1817</v>
      </c>
      <c r="B83" s="130" t="s">
        <v>117</v>
      </c>
      <c r="C83" s="129" t="s">
        <v>345</v>
      </c>
      <c r="D83" s="128" t="s">
        <v>357</v>
      </c>
      <c r="E83" s="37" t="s">
        <v>120</v>
      </c>
      <c r="F83" s="127" t="s">
        <v>376</v>
      </c>
      <c r="G83" s="126" t="s">
        <v>377</v>
      </c>
      <c r="H83" s="125" t="s">
        <v>378</v>
      </c>
      <c r="I83" s="125"/>
      <c r="J83" s="123" t="s">
        <v>1825</v>
      </c>
    </row>
    <row r="84" spans="1:10" ht="55.95" hidden="1" x14ac:dyDescent="0.2">
      <c r="A84" s="130" t="s">
        <v>1817</v>
      </c>
      <c r="B84" s="130" t="s">
        <v>117</v>
      </c>
      <c r="C84" s="129" t="s">
        <v>379</v>
      </c>
      <c r="D84" s="128" t="s">
        <v>380</v>
      </c>
      <c r="E84" s="37" t="s">
        <v>120</v>
      </c>
      <c r="F84" s="127" t="s">
        <v>381</v>
      </c>
      <c r="G84" s="126" t="s">
        <v>382</v>
      </c>
      <c r="H84" s="125" t="s">
        <v>383</v>
      </c>
      <c r="I84" s="124">
        <v>0</v>
      </c>
      <c r="J84" s="131" t="s">
        <v>350</v>
      </c>
    </row>
    <row r="85" spans="1:10" ht="70.05" hidden="1" x14ac:dyDescent="0.2">
      <c r="A85" s="130" t="s">
        <v>1817</v>
      </c>
      <c r="B85" s="130" t="s">
        <v>117</v>
      </c>
      <c r="C85" s="129" t="s">
        <v>379</v>
      </c>
      <c r="D85" s="128" t="s">
        <v>380</v>
      </c>
      <c r="E85" s="37" t="s">
        <v>305</v>
      </c>
      <c r="F85" s="127" t="s">
        <v>384</v>
      </c>
      <c r="G85" s="126" t="s">
        <v>385</v>
      </c>
      <c r="H85" s="125" t="s">
        <v>386</v>
      </c>
      <c r="I85" s="124">
        <v>1</v>
      </c>
      <c r="J85" s="123" t="s">
        <v>350</v>
      </c>
    </row>
    <row r="86" spans="1:10" ht="55.95" hidden="1" x14ac:dyDescent="0.2">
      <c r="A86" s="130" t="s">
        <v>1817</v>
      </c>
      <c r="B86" s="130" t="s">
        <v>117</v>
      </c>
      <c r="C86" s="129" t="s">
        <v>379</v>
      </c>
      <c r="D86" s="128" t="s">
        <v>380</v>
      </c>
      <c r="E86" s="37" t="s">
        <v>305</v>
      </c>
      <c r="F86" s="127" t="s">
        <v>387</v>
      </c>
      <c r="G86" s="126" t="s">
        <v>388</v>
      </c>
      <c r="H86" s="125" t="s">
        <v>389</v>
      </c>
      <c r="I86" s="134"/>
      <c r="J86" s="131" t="s">
        <v>350</v>
      </c>
    </row>
    <row r="87" spans="1:10" ht="84" hidden="1" x14ac:dyDescent="0.2">
      <c r="A87" s="130" t="s">
        <v>1817</v>
      </c>
      <c r="B87" s="130" t="s">
        <v>117</v>
      </c>
      <c r="C87" s="129" t="s">
        <v>379</v>
      </c>
      <c r="D87" s="128" t="s">
        <v>380</v>
      </c>
      <c r="E87" s="37" t="s">
        <v>305</v>
      </c>
      <c r="F87" s="127" t="s">
        <v>390</v>
      </c>
      <c r="G87" s="126" t="s">
        <v>391</v>
      </c>
      <c r="H87" s="125" t="s">
        <v>392</v>
      </c>
      <c r="I87" s="124">
        <v>0</v>
      </c>
      <c r="J87" s="123" t="s">
        <v>350</v>
      </c>
    </row>
    <row r="88" spans="1:10" ht="70.05" hidden="1" x14ac:dyDescent="0.2">
      <c r="A88" s="130" t="s">
        <v>1817</v>
      </c>
      <c r="B88" s="130" t="s">
        <v>117</v>
      </c>
      <c r="C88" s="129" t="s">
        <v>379</v>
      </c>
      <c r="D88" s="128" t="s">
        <v>380</v>
      </c>
      <c r="E88" s="37" t="s">
        <v>305</v>
      </c>
      <c r="F88" s="127" t="s">
        <v>393</v>
      </c>
      <c r="G88" s="126" t="s">
        <v>394</v>
      </c>
      <c r="H88" s="125" t="s">
        <v>395</v>
      </c>
      <c r="I88" s="124">
        <v>200</v>
      </c>
      <c r="J88" s="131" t="s">
        <v>350</v>
      </c>
    </row>
    <row r="89" spans="1:10" ht="70.05" hidden="1" x14ac:dyDescent="0.2">
      <c r="A89" s="130" t="s">
        <v>1817</v>
      </c>
      <c r="B89" s="130" t="s">
        <v>117</v>
      </c>
      <c r="C89" s="129" t="s">
        <v>379</v>
      </c>
      <c r="D89" s="128" t="s">
        <v>380</v>
      </c>
      <c r="E89" s="37" t="s">
        <v>305</v>
      </c>
      <c r="F89" s="127" t="s">
        <v>396</v>
      </c>
      <c r="G89" s="126" t="s">
        <v>397</v>
      </c>
      <c r="H89" s="125" t="s">
        <v>398</v>
      </c>
      <c r="I89" s="124">
        <v>0</v>
      </c>
      <c r="J89" s="123" t="s">
        <v>350</v>
      </c>
    </row>
    <row r="90" spans="1:10" ht="70.05" hidden="1" x14ac:dyDescent="0.2">
      <c r="A90" s="130" t="s">
        <v>1817</v>
      </c>
      <c r="B90" s="130" t="s">
        <v>117</v>
      </c>
      <c r="C90" s="129" t="s">
        <v>379</v>
      </c>
      <c r="D90" s="128" t="s">
        <v>380</v>
      </c>
      <c r="E90" s="37" t="s">
        <v>139</v>
      </c>
      <c r="F90" s="127" t="s">
        <v>399</v>
      </c>
      <c r="G90" s="126" t="s">
        <v>400</v>
      </c>
      <c r="H90" s="125" t="s">
        <v>401</v>
      </c>
      <c r="I90" s="124">
        <v>1</v>
      </c>
      <c r="J90" s="131" t="s">
        <v>350</v>
      </c>
    </row>
    <row r="91" spans="1:10" ht="55.95" hidden="1" x14ac:dyDescent="0.2">
      <c r="A91" s="130" t="s">
        <v>1817</v>
      </c>
      <c r="B91" s="130" t="s">
        <v>117</v>
      </c>
      <c r="C91" s="129" t="s">
        <v>379</v>
      </c>
      <c r="D91" s="128" t="s">
        <v>402</v>
      </c>
      <c r="E91" s="37" t="s">
        <v>305</v>
      </c>
      <c r="F91" s="127" t="s">
        <v>403</v>
      </c>
      <c r="G91" s="126" t="s">
        <v>404</v>
      </c>
      <c r="H91" s="146" t="s">
        <v>405</v>
      </c>
      <c r="I91" s="124"/>
      <c r="J91" s="123" t="s">
        <v>350</v>
      </c>
    </row>
    <row r="92" spans="1:10" ht="55.95" hidden="1" x14ac:dyDescent="0.2">
      <c r="A92" s="130" t="s">
        <v>1817</v>
      </c>
      <c r="B92" s="130" t="s">
        <v>117</v>
      </c>
      <c r="C92" s="129" t="s">
        <v>379</v>
      </c>
      <c r="D92" s="128" t="s">
        <v>402</v>
      </c>
      <c r="E92" s="37" t="s">
        <v>305</v>
      </c>
      <c r="F92" s="127" t="s">
        <v>406</v>
      </c>
      <c r="G92" s="126" t="s">
        <v>407</v>
      </c>
      <c r="H92" s="146" t="s">
        <v>408</v>
      </c>
      <c r="I92" s="124">
        <v>1</v>
      </c>
      <c r="J92" s="131" t="s">
        <v>350</v>
      </c>
    </row>
    <row r="93" spans="1:10" ht="84" hidden="1" x14ac:dyDescent="0.2">
      <c r="A93" s="130" t="s">
        <v>1817</v>
      </c>
      <c r="B93" s="130" t="s">
        <v>117</v>
      </c>
      <c r="C93" s="129" t="s">
        <v>379</v>
      </c>
      <c r="D93" s="128" t="s">
        <v>402</v>
      </c>
      <c r="E93" s="37" t="s">
        <v>305</v>
      </c>
      <c r="F93" s="127" t="s">
        <v>409</v>
      </c>
      <c r="G93" s="126" t="s">
        <v>410</v>
      </c>
      <c r="H93" s="146" t="s">
        <v>411</v>
      </c>
      <c r="I93" s="124"/>
      <c r="J93" s="123" t="s">
        <v>350</v>
      </c>
    </row>
    <row r="94" spans="1:10" ht="70.05" hidden="1" x14ac:dyDescent="0.2">
      <c r="A94" s="130" t="s">
        <v>1817</v>
      </c>
      <c r="B94" s="130" t="s">
        <v>117</v>
      </c>
      <c r="C94" s="129" t="s">
        <v>379</v>
      </c>
      <c r="D94" s="128" t="s">
        <v>402</v>
      </c>
      <c r="E94" s="37" t="s">
        <v>305</v>
      </c>
      <c r="F94" s="127" t="s">
        <v>412</v>
      </c>
      <c r="G94" s="126" t="s">
        <v>413</v>
      </c>
      <c r="H94" s="146" t="s">
        <v>414</v>
      </c>
      <c r="I94" s="124"/>
      <c r="J94" s="131" t="s">
        <v>350</v>
      </c>
    </row>
    <row r="95" spans="1:10" ht="70.05" hidden="1" x14ac:dyDescent="0.2">
      <c r="A95" s="130" t="s">
        <v>1817</v>
      </c>
      <c r="B95" s="130" t="s">
        <v>117</v>
      </c>
      <c r="C95" s="129" t="s">
        <v>379</v>
      </c>
      <c r="D95" s="128" t="s">
        <v>402</v>
      </c>
      <c r="E95" s="37" t="s">
        <v>305</v>
      </c>
      <c r="F95" s="127" t="s">
        <v>415</v>
      </c>
      <c r="G95" s="126" t="s">
        <v>416</v>
      </c>
      <c r="H95" s="146" t="s">
        <v>417</v>
      </c>
      <c r="I95" s="125"/>
      <c r="J95" s="123" t="s">
        <v>350</v>
      </c>
    </row>
    <row r="96" spans="1:10" ht="97.95" hidden="1" x14ac:dyDescent="0.2">
      <c r="A96" s="130" t="s">
        <v>1817</v>
      </c>
      <c r="B96" s="130" t="s">
        <v>117</v>
      </c>
      <c r="C96" s="129" t="s">
        <v>379</v>
      </c>
      <c r="D96" s="128" t="s">
        <v>402</v>
      </c>
      <c r="E96" s="37" t="s">
        <v>305</v>
      </c>
      <c r="F96" s="127" t="s">
        <v>418</v>
      </c>
      <c r="G96" s="126" t="s">
        <v>419</v>
      </c>
      <c r="H96" s="125" t="s">
        <v>1824</v>
      </c>
      <c r="I96" s="125"/>
      <c r="J96" s="131" t="s">
        <v>350</v>
      </c>
    </row>
    <row r="97" spans="1:10" ht="70.05" hidden="1" x14ac:dyDescent="0.2">
      <c r="A97" s="130" t="s">
        <v>1817</v>
      </c>
      <c r="B97" s="130" t="s">
        <v>117</v>
      </c>
      <c r="C97" s="129" t="s">
        <v>379</v>
      </c>
      <c r="D97" s="128" t="s">
        <v>402</v>
      </c>
      <c r="E97" s="37" t="s">
        <v>305</v>
      </c>
      <c r="F97" s="127" t="s">
        <v>420</v>
      </c>
      <c r="G97" s="126" t="s">
        <v>421</v>
      </c>
      <c r="H97" s="125" t="s">
        <v>422</v>
      </c>
      <c r="I97" s="124">
        <v>438</v>
      </c>
      <c r="J97" s="123" t="s">
        <v>350</v>
      </c>
    </row>
    <row r="98" spans="1:10" ht="126" hidden="1" x14ac:dyDescent="0.2">
      <c r="A98" s="130" t="s">
        <v>1817</v>
      </c>
      <c r="B98" s="130" t="s">
        <v>117</v>
      </c>
      <c r="C98" s="129" t="s">
        <v>379</v>
      </c>
      <c r="D98" s="128" t="s">
        <v>402</v>
      </c>
      <c r="E98" s="37" t="s">
        <v>305</v>
      </c>
      <c r="F98" s="127" t="s">
        <v>423</v>
      </c>
      <c r="G98" s="126" t="s">
        <v>424</v>
      </c>
      <c r="H98" s="125" t="s">
        <v>425</v>
      </c>
      <c r="I98" s="124">
        <v>10000</v>
      </c>
      <c r="J98" s="131" t="s">
        <v>426</v>
      </c>
    </row>
    <row r="99" spans="1:10" ht="84" hidden="1" x14ac:dyDescent="0.2">
      <c r="A99" s="130" t="s">
        <v>1817</v>
      </c>
      <c r="B99" s="130" t="s">
        <v>117</v>
      </c>
      <c r="C99" s="129" t="s">
        <v>379</v>
      </c>
      <c r="D99" s="128" t="s">
        <v>402</v>
      </c>
      <c r="E99" s="37" t="s">
        <v>305</v>
      </c>
      <c r="F99" s="127" t="s">
        <v>427</v>
      </c>
      <c r="G99" s="126" t="s">
        <v>428</v>
      </c>
      <c r="H99" s="146" t="s">
        <v>429</v>
      </c>
      <c r="I99" s="124">
        <v>1</v>
      </c>
      <c r="J99" s="123" t="s">
        <v>1823</v>
      </c>
    </row>
    <row r="100" spans="1:10" ht="70.05" hidden="1" x14ac:dyDescent="0.2">
      <c r="A100" s="130" t="s">
        <v>1817</v>
      </c>
      <c r="B100" s="130" t="s">
        <v>117</v>
      </c>
      <c r="C100" s="129" t="s">
        <v>379</v>
      </c>
      <c r="D100" s="128" t="s">
        <v>402</v>
      </c>
      <c r="E100" s="37" t="s">
        <v>305</v>
      </c>
      <c r="F100" s="127" t="s">
        <v>430</v>
      </c>
      <c r="G100" s="126" t="s">
        <v>431</v>
      </c>
      <c r="H100" s="146" t="s">
        <v>432</v>
      </c>
      <c r="I100" s="124">
        <v>30000</v>
      </c>
      <c r="J100" s="131" t="s">
        <v>350</v>
      </c>
    </row>
    <row r="101" spans="1:10" ht="84" hidden="1" x14ac:dyDescent="0.2">
      <c r="A101" s="130" t="s">
        <v>1817</v>
      </c>
      <c r="B101" s="130" t="s">
        <v>117</v>
      </c>
      <c r="C101" s="129" t="s">
        <v>379</v>
      </c>
      <c r="D101" s="128" t="s">
        <v>402</v>
      </c>
      <c r="E101" s="37" t="s">
        <v>305</v>
      </c>
      <c r="F101" s="127" t="s">
        <v>433</v>
      </c>
      <c r="G101" s="126" t="s">
        <v>434</v>
      </c>
      <c r="H101" s="125" t="s">
        <v>435</v>
      </c>
      <c r="I101" s="124">
        <v>50</v>
      </c>
      <c r="J101" s="123" t="s">
        <v>350</v>
      </c>
    </row>
    <row r="102" spans="1:10" ht="55.95" hidden="1" x14ac:dyDescent="0.2">
      <c r="A102" s="130" t="s">
        <v>1817</v>
      </c>
      <c r="B102" s="130" t="s">
        <v>117</v>
      </c>
      <c r="C102" s="129" t="s">
        <v>379</v>
      </c>
      <c r="D102" s="128" t="s">
        <v>402</v>
      </c>
      <c r="E102" s="37" t="s">
        <v>305</v>
      </c>
      <c r="F102" s="127" t="s">
        <v>436</v>
      </c>
      <c r="G102" s="126" t="s">
        <v>437</v>
      </c>
      <c r="H102" s="146" t="s">
        <v>438</v>
      </c>
      <c r="I102" s="124">
        <v>10</v>
      </c>
      <c r="J102" s="131" t="s">
        <v>350</v>
      </c>
    </row>
    <row r="103" spans="1:10" ht="55.95" hidden="1" x14ac:dyDescent="0.2">
      <c r="A103" s="130" t="s">
        <v>1817</v>
      </c>
      <c r="B103" s="130" t="s">
        <v>117</v>
      </c>
      <c r="C103" s="129" t="s">
        <v>379</v>
      </c>
      <c r="D103" s="128" t="s">
        <v>402</v>
      </c>
      <c r="E103" s="37" t="s">
        <v>305</v>
      </c>
      <c r="F103" s="127" t="s">
        <v>439</v>
      </c>
      <c r="G103" s="126" t="s">
        <v>440</v>
      </c>
      <c r="H103" s="146" t="s">
        <v>441</v>
      </c>
      <c r="I103" s="124">
        <v>1</v>
      </c>
      <c r="J103" s="123" t="s">
        <v>350</v>
      </c>
    </row>
    <row r="104" spans="1:10" ht="42" hidden="1" x14ac:dyDescent="0.2">
      <c r="A104" s="130" t="s">
        <v>1817</v>
      </c>
      <c r="B104" s="130" t="s">
        <v>117</v>
      </c>
      <c r="C104" s="129" t="s">
        <v>379</v>
      </c>
      <c r="D104" s="128" t="s">
        <v>402</v>
      </c>
      <c r="E104" s="37" t="s">
        <v>305</v>
      </c>
      <c r="F104" s="127" t="s">
        <v>442</v>
      </c>
      <c r="G104" s="126" t="s">
        <v>443</v>
      </c>
      <c r="H104" s="146" t="s">
        <v>444</v>
      </c>
      <c r="I104" s="124">
        <v>5000</v>
      </c>
      <c r="J104" s="131" t="s">
        <v>350</v>
      </c>
    </row>
    <row r="105" spans="1:10" ht="70.05" hidden="1" x14ac:dyDescent="0.2">
      <c r="A105" s="130" t="s">
        <v>1817</v>
      </c>
      <c r="B105" s="130" t="s">
        <v>117</v>
      </c>
      <c r="C105" s="129" t="s">
        <v>379</v>
      </c>
      <c r="D105" s="128" t="s">
        <v>402</v>
      </c>
      <c r="E105" s="37" t="s">
        <v>305</v>
      </c>
      <c r="F105" s="127" t="s">
        <v>445</v>
      </c>
      <c r="G105" s="126" t="s">
        <v>446</v>
      </c>
      <c r="H105" s="146" t="s">
        <v>447</v>
      </c>
      <c r="I105" s="124">
        <v>10</v>
      </c>
      <c r="J105" s="123" t="s">
        <v>350</v>
      </c>
    </row>
    <row r="106" spans="1:10" ht="70.05" hidden="1" x14ac:dyDescent="0.2">
      <c r="A106" s="130" t="s">
        <v>1817</v>
      </c>
      <c r="B106" s="130" t="s">
        <v>117</v>
      </c>
      <c r="C106" s="129" t="s">
        <v>448</v>
      </c>
      <c r="D106" s="125" t="s">
        <v>449</v>
      </c>
      <c r="E106" s="37" t="s">
        <v>305</v>
      </c>
      <c r="F106" s="127" t="s">
        <v>450</v>
      </c>
      <c r="G106" s="126" t="s">
        <v>451</v>
      </c>
      <c r="H106" s="125" t="s">
        <v>452</v>
      </c>
      <c r="I106" s="124">
        <v>4000</v>
      </c>
      <c r="J106" s="131" t="s">
        <v>350</v>
      </c>
    </row>
    <row r="107" spans="1:10" ht="55.95" hidden="1" x14ac:dyDescent="0.2">
      <c r="A107" s="130" t="s">
        <v>1817</v>
      </c>
      <c r="B107" s="130" t="s">
        <v>117</v>
      </c>
      <c r="C107" s="129" t="s">
        <v>448</v>
      </c>
      <c r="D107" s="128" t="s">
        <v>453</v>
      </c>
      <c r="E107" s="37" t="s">
        <v>305</v>
      </c>
      <c r="F107" s="127" t="s">
        <v>454</v>
      </c>
      <c r="G107" s="126" t="s">
        <v>455</v>
      </c>
      <c r="H107" s="125" t="s">
        <v>456</v>
      </c>
      <c r="I107" s="124">
        <v>10310</v>
      </c>
      <c r="J107" s="123" t="s">
        <v>350</v>
      </c>
    </row>
    <row r="108" spans="1:10" ht="42" hidden="1" x14ac:dyDescent="0.2">
      <c r="A108" s="130" t="s">
        <v>1817</v>
      </c>
      <c r="B108" s="130" t="s">
        <v>117</v>
      </c>
      <c r="C108" s="129" t="s">
        <v>448</v>
      </c>
      <c r="D108" s="128" t="s">
        <v>453</v>
      </c>
      <c r="E108" s="37" t="s">
        <v>120</v>
      </c>
      <c r="F108" s="127" t="s">
        <v>457</v>
      </c>
      <c r="G108" s="126" t="s">
        <v>458</v>
      </c>
      <c r="H108" s="125" t="s">
        <v>459</v>
      </c>
      <c r="I108" s="124">
        <v>1</v>
      </c>
      <c r="J108" s="131" t="s">
        <v>350</v>
      </c>
    </row>
    <row r="109" spans="1:10" ht="42" hidden="1" x14ac:dyDescent="0.2">
      <c r="A109" s="130" t="s">
        <v>1817</v>
      </c>
      <c r="B109" s="130" t="s">
        <v>117</v>
      </c>
      <c r="C109" s="129" t="s">
        <v>448</v>
      </c>
      <c r="D109" s="128" t="s">
        <v>453</v>
      </c>
      <c r="E109" s="37" t="s">
        <v>120</v>
      </c>
      <c r="F109" s="127" t="s">
        <v>460</v>
      </c>
      <c r="G109" s="126" t="s">
        <v>461</v>
      </c>
      <c r="H109" s="125" t="s">
        <v>462</v>
      </c>
      <c r="I109" s="125"/>
      <c r="J109" s="123" t="s">
        <v>350</v>
      </c>
    </row>
    <row r="110" spans="1:10" ht="70.05" hidden="1" x14ac:dyDescent="0.2">
      <c r="A110" s="130" t="s">
        <v>1817</v>
      </c>
      <c r="B110" s="130" t="s">
        <v>117</v>
      </c>
      <c r="C110" s="129" t="s">
        <v>448</v>
      </c>
      <c r="D110" s="128" t="s">
        <v>453</v>
      </c>
      <c r="E110" s="37" t="s">
        <v>120</v>
      </c>
      <c r="F110" s="127" t="s">
        <v>463</v>
      </c>
      <c r="G110" s="126" t="s">
        <v>464</v>
      </c>
      <c r="H110" s="125" t="s">
        <v>465</v>
      </c>
      <c r="I110" s="124">
        <v>1</v>
      </c>
      <c r="J110" s="131" t="s">
        <v>350</v>
      </c>
    </row>
    <row r="111" spans="1:10" ht="42" hidden="1" x14ac:dyDescent="0.2">
      <c r="A111" s="130" t="s">
        <v>1817</v>
      </c>
      <c r="B111" s="130" t="s">
        <v>117</v>
      </c>
      <c r="C111" s="129" t="s">
        <v>448</v>
      </c>
      <c r="D111" s="128" t="s">
        <v>453</v>
      </c>
      <c r="E111" s="37" t="s">
        <v>120</v>
      </c>
      <c r="F111" s="127" t="s">
        <v>466</v>
      </c>
      <c r="G111" s="126" t="s">
        <v>467</v>
      </c>
      <c r="H111" s="125" t="s">
        <v>468</v>
      </c>
      <c r="I111" s="124"/>
      <c r="J111" s="123" t="s">
        <v>350</v>
      </c>
    </row>
    <row r="112" spans="1:10" ht="112.05" hidden="1" x14ac:dyDescent="0.2">
      <c r="A112" s="130" t="s">
        <v>1817</v>
      </c>
      <c r="B112" s="130" t="s">
        <v>117</v>
      </c>
      <c r="C112" s="129" t="s">
        <v>448</v>
      </c>
      <c r="D112" s="128" t="s">
        <v>453</v>
      </c>
      <c r="E112" s="37" t="s">
        <v>305</v>
      </c>
      <c r="F112" s="127" t="s">
        <v>469</v>
      </c>
      <c r="G112" s="145" t="s">
        <v>470</v>
      </c>
      <c r="H112" s="125" t="s">
        <v>471</v>
      </c>
      <c r="I112" s="124"/>
      <c r="J112" s="131" t="s">
        <v>350</v>
      </c>
    </row>
    <row r="113" spans="1:10" ht="42" hidden="1" x14ac:dyDescent="0.2">
      <c r="A113" s="130" t="s">
        <v>1817</v>
      </c>
      <c r="B113" s="130" t="s">
        <v>117</v>
      </c>
      <c r="C113" s="129" t="s">
        <v>448</v>
      </c>
      <c r="D113" s="128" t="s">
        <v>453</v>
      </c>
      <c r="E113" s="37" t="s">
        <v>120</v>
      </c>
      <c r="F113" s="127" t="s">
        <v>472</v>
      </c>
      <c r="G113" s="126" t="s">
        <v>473</v>
      </c>
      <c r="H113" s="125" t="s">
        <v>474</v>
      </c>
      <c r="I113" s="124"/>
      <c r="J113" s="123" t="s">
        <v>350</v>
      </c>
    </row>
    <row r="114" spans="1:10" ht="70.05" hidden="1" x14ac:dyDescent="0.2">
      <c r="A114" s="130" t="s">
        <v>1817</v>
      </c>
      <c r="B114" s="130" t="s">
        <v>117</v>
      </c>
      <c r="C114" s="129" t="s">
        <v>448</v>
      </c>
      <c r="D114" s="128" t="s">
        <v>453</v>
      </c>
      <c r="E114" s="37" t="s">
        <v>305</v>
      </c>
      <c r="F114" s="127" t="s">
        <v>475</v>
      </c>
      <c r="G114" s="126" t="s">
        <v>476</v>
      </c>
      <c r="H114" s="125" t="s">
        <v>477</v>
      </c>
      <c r="I114" s="124">
        <v>4000</v>
      </c>
      <c r="J114" s="131" t="s">
        <v>350</v>
      </c>
    </row>
    <row r="115" spans="1:10" ht="84" hidden="1" x14ac:dyDescent="0.2">
      <c r="A115" s="130" t="s">
        <v>1817</v>
      </c>
      <c r="B115" s="130" t="s">
        <v>117</v>
      </c>
      <c r="C115" s="129" t="s">
        <v>448</v>
      </c>
      <c r="D115" s="128" t="s">
        <v>453</v>
      </c>
      <c r="E115" s="37" t="s">
        <v>120</v>
      </c>
      <c r="F115" s="127" t="s">
        <v>478</v>
      </c>
      <c r="G115" s="126" t="s">
        <v>479</v>
      </c>
      <c r="H115" s="125" t="s">
        <v>480</v>
      </c>
      <c r="I115" s="124">
        <v>1</v>
      </c>
      <c r="J115" s="123" t="s">
        <v>350</v>
      </c>
    </row>
    <row r="116" spans="1:10" ht="55.95" hidden="1" x14ac:dyDescent="0.2">
      <c r="A116" s="130" t="s">
        <v>1817</v>
      </c>
      <c r="B116" s="37" t="s">
        <v>481</v>
      </c>
      <c r="C116" s="129" t="s">
        <v>482</v>
      </c>
      <c r="D116" s="128" t="s">
        <v>483</v>
      </c>
      <c r="E116" s="37" t="s">
        <v>122</v>
      </c>
      <c r="F116" s="127" t="s">
        <v>484</v>
      </c>
      <c r="G116" s="126" t="s">
        <v>485</v>
      </c>
      <c r="H116" s="125" t="s">
        <v>486</v>
      </c>
      <c r="I116" s="133">
        <v>0.99199999999999999</v>
      </c>
      <c r="J116" s="131" t="s">
        <v>1818</v>
      </c>
    </row>
    <row r="117" spans="1:10" ht="112.05" hidden="1" x14ac:dyDescent="0.2">
      <c r="A117" s="130" t="s">
        <v>1817</v>
      </c>
      <c r="B117" s="130" t="s">
        <v>481</v>
      </c>
      <c r="C117" s="129" t="s">
        <v>482</v>
      </c>
      <c r="D117" s="128" t="s">
        <v>483</v>
      </c>
      <c r="E117" s="37" t="s">
        <v>122</v>
      </c>
      <c r="F117" s="127" t="s">
        <v>488</v>
      </c>
      <c r="G117" s="126" t="s">
        <v>489</v>
      </c>
      <c r="H117" s="125" t="s">
        <v>490</v>
      </c>
      <c r="I117" s="133">
        <v>0</v>
      </c>
      <c r="J117" s="123" t="s">
        <v>1818</v>
      </c>
    </row>
    <row r="118" spans="1:10" ht="42" hidden="1" x14ac:dyDescent="0.2">
      <c r="A118" s="130" t="s">
        <v>1817</v>
      </c>
      <c r="B118" s="130" t="s">
        <v>481</v>
      </c>
      <c r="C118" s="129" t="s">
        <v>482</v>
      </c>
      <c r="D118" s="128" t="s">
        <v>483</v>
      </c>
      <c r="E118" s="37" t="s">
        <v>122</v>
      </c>
      <c r="F118" s="127" t="s">
        <v>491</v>
      </c>
      <c r="G118" s="126" t="s">
        <v>492</v>
      </c>
      <c r="H118" s="125" t="s">
        <v>493</v>
      </c>
      <c r="I118" s="142">
        <v>0.15</v>
      </c>
      <c r="J118" s="131" t="s">
        <v>1818</v>
      </c>
    </row>
    <row r="119" spans="1:10" ht="70.05" hidden="1" x14ac:dyDescent="0.2">
      <c r="A119" s="130" t="s">
        <v>1817</v>
      </c>
      <c r="B119" s="130" t="s">
        <v>481</v>
      </c>
      <c r="C119" s="129" t="s">
        <v>482</v>
      </c>
      <c r="D119" s="128" t="s">
        <v>494</v>
      </c>
      <c r="E119" s="37" t="s">
        <v>495</v>
      </c>
      <c r="F119" s="127" t="s">
        <v>496</v>
      </c>
      <c r="G119" s="126" t="s">
        <v>497</v>
      </c>
      <c r="H119" s="125" t="s">
        <v>498</v>
      </c>
      <c r="I119" s="124">
        <v>90</v>
      </c>
      <c r="J119" s="123" t="s">
        <v>487</v>
      </c>
    </row>
    <row r="120" spans="1:10" ht="42" hidden="1" x14ac:dyDescent="0.2">
      <c r="A120" s="130" t="s">
        <v>1817</v>
      </c>
      <c r="B120" s="130" t="s">
        <v>481</v>
      </c>
      <c r="C120" s="129" t="s">
        <v>482</v>
      </c>
      <c r="D120" s="128" t="s">
        <v>494</v>
      </c>
      <c r="E120" s="37" t="s">
        <v>122</v>
      </c>
      <c r="F120" s="127" t="s">
        <v>499</v>
      </c>
      <c r="G120" s="126" t="s">
        <v>500</v>
      </c>
      <c r="H120" s="125" t="s">
        <v>501</v>
      </c>
      <c r="I120" s="124">
        <v>29</v>
      </c>
      <c r="J120" s="131" t="s">
        <v>1822</v>
      </c>
    </row>
    <row r="121" spans="1:10" ht="42" hidden="1" x14ac:dyDescent="0.2">
      <c r="A121" s="130" t="s">
        <v>1817</v>
      </c>
      <c r="B121" s="130" t="s">
        <v>481</v>
      </c>
      <c r="C121" s="129" t="s">
        <v>482</v>
      </c>
      <c r="D121" s="128" t="s">
        <v>494</v>
      </c>
      <c r="E121" s="37" t="s">
        <v>502</v>
      </c>
      <c r="F121" s="127" t="s">
        <v>503</v>
      </c>
      <c r="G121" s="126" t="s">
        <v>504</v>
      </c>
      <c r="H121" s="125" t="s">
        <v>505</v>
      </c>
      <c r="I121" s="124">
        <v>320</v>
      </c>
      <c r="J121" s="123" t="s">
        <v>1821</v>
      </c>
    </row>
    <row r="122" spans="1:10" ht="97.95" hidden="1" x14ac:dyDescent="0.2">
      <c r="A122" s="130" t="s">
        <v>1817</v>
      </c>
      <c r="B122" s="130" t="s">
        <v>481</v>
      </c>
      <c r="C122" s="129" t="s">
        <v>482</v>
      </c>
      <c r="D122" s="128" t="s">
        <v>494</v>
      </c>
      <c r="E122" s="37" t="s">
        <v>120</v>
      </c>
      <c r="F122" s="127" t="s">
        <v>506</v>
      </c>
      <c r="G122" s="126" t="s">
        <v>507</v>
      </c>
      <c r="H122" s="125" t="s">
        <v>508</v>
      </c>
      <c r="I122" s="124">
        <v>29</v>
      </c>
      <c r="J122" s="131" t="s">
        <v>1820</v>
      </c>
    </row>
    <row r="123" spans="1:10" ht="55.95" hidden="1" x14ac:dyDescent="0.2">
      <c r="A123" s="130" t="s">
        <v>1817</v>
      </c>
      <c r="B123" s="130" t="s">
        <v>481</v>
      </c>
      <c r="C123" s="129" t="s">
        <v>482</v>
      </c>
      <c r="D123" s="128" t="s">
        <v>494</v>
      </c>
      <c r="E123" s="37" t="s">
        <v>122</v>
      </c>
      <c r="F123" s="127" t="s">
        <v>509</v>
      </c>
      <c r="G123" s="126" t="s">
        <v>510</v>
      </c>
      <c r="H123" s="125" t="s">
        <v>511</v>
      </c>
      <c r="I123" s="124">
        <v>29</v>
      </c>
      <c r="J123" s="123" t="s">
        <v>487</v>
      </c>
    </row>
    <row r="124" spans="1:10" ht="97.95" hidden="1" x14ac:dyDescent="0.2">
      <c r="A124" s="130" t="s">
        <v>1817</v>
      </c>
      <c r="B124" s="130" t="s">
        <v>481</v>
      </c>
      <c r="C124" s="129" t="s">
        <v>482</v>
      </c>
      <c r="D124" s="128" t="s">
        <v>494</v>
      </c>
      <c r="E124" s="37" t="s">
        <v>122</v>
      </c>
      <c r="F124" s="127" t="s">
        <v>512</v>
      </c>
      <c r="G124" s="126" t="s">
        <v>513</v>
      </c>
      <c r="H124" s="125" t="s">
        <v>514</v>
      </c>
      <c r="I124" s="124"/>
      <c r="J124" s="131" t="s">
        <v>487</v>
      </c>
    </row>
    <row r="125" spans="1:10" ht="70.05" hidden="1" x14ac:dyDescent="0.2">
      <c r="A125" s="130" t="s">
        <v>1817</v>
      </c>
      <c r="B125" s="130" t="s">
        <v>481</v>
      </c>
      <c r="C125" s="129" t="s">
        <v>482</v>
      </c>
      <c r="D125" s="128" t="s">
        <v>494</v>
      </c>
      <c r="E125" s="37" t="s">
        <v>120</v>
      </c>
      <c r="F125" s="127" t="s">
        <v>515</v>
      </c>
      <c r="G125" s="126" t="s">
        <v>516</v>
      </c>
      <c r="H125" s="125" t="s">
        <v>517</v>
      </c>
      <c r="I125" s="144">
        <v>0.25</v>
      </c>
      <c r="J125" s="123" t="s">
        <v>487</v>
      </c>
    </row>
    <row r="126" spans="1:10" ht="42" hidden="1" x14ac:dyDescent="0.2">
      <c r="A126" s="130" t="s">
        <v>1817</v>
      </c>
      <c r="B126" s="130" t="s">
        <v>481</v>
      </c>
      <c r="C126" s="129" t="s">
        <v>482</v>
      </c>
      <c r="D126" s="128" t="s">
        <v>494</v>
      </c>
      <c r="E126" s="37" t="s">
        <v>495</v>
      </c>
      <c r="F126" s="127" t="s">
        <v>518</v>
      </c>
      <c r="G126" s="126" t="s">
        <v>519</v>
      </c>
      <c r="H126" s="125" t="s">
        <v>520</v>
      </c>
      <c r="I126" s="143">
        <v>0.95</v>
      </c>
      <c r="J126" s="131" t="s">
        <v>487</v>
      </c>
    </row>
    <row r="127" spans="1:10" ht="55.95" hidden="1" x14ac:dyDescent="0.2">
      <c r="A127" s="130" t="s">
        <v>1817</v>
      </c>
      <c r="B127" s="130" t="s">
        <v>481</v>
      </c>
      <c r="C127" s="129" t="s">
        <v>482</v>
      </c>
      <c r="D127" s="128" t="s">
        <v>494</v>
      </c>
      <c r="E127" s="37" t="s">
        <v>122</v>
      </c>
      <c r="F127" s="127" t="s">
        <v>521</v>
      </c>
      <c r="G127" s="126" t="s">
        <v>522</v>
      </c>
      <c r="H127" s="125" t="s">
        <v>523</v>
      </c>
      <c r="I127" s="143">
        <v>95</v>
      </c>
      <c r="J127" s="123" t="s">
        <v>487</v>
      </c>
    </row>
    <row r="128" spans="1:10" ht="84" hidden="1" x14ac:dyDescent="0.2">
      <c r="A128" s="130" t="s">
        <v>1817</v>
      </c>
      <c r="B128" s="130" t="s">
        <v>481</v>
      </c>
      <c r="C128" s="129" t="s">
        <v>482</v>
      </c>
      <c r="D128" s="128" t="s">
        <v>494</v>
      </c>
      <c r="E128" s="37" t="s">
        <v>120</v>
      </c>
      <c r="F128" s="127" t="s">
        <v>524</v>
      </c>
      <c r="G128" s="126" t="s">
        <v>525</v>
      </c>
      <c r="H128" s="125" t="s">
        <v>526</v>
      </c>
      <c r="I128" s="143">
        <v>100</v>
      </c>
      <c r="J128" s="131" t="s">
        <v>487</v>
      </c>
    </row>
    <row r="129" spans="1:10" ht="112.05" hidden="1" x14ac:dyDescent="0.2">
      <c r="A129" s="130" t="s">
        <v>1817</v>
      </c>
      <c r="B129" s="130" t="s">
        <v>481</v>
      </c>
      <c r="C129" s="129" t="s">
        <v>482</v>
      </c>
      <c r="D129" s="128" t="s">
        <v>494</v>
      </c>
      <c r="E129" s="37" t="s">
        <v>120</v>
      </c>
      <c r="F129" s="127" t="s">
        <v>527</v>
      </c>
      <c r="G129" s="126" t="s">
        <v>528</v>
      </c>
      <c r="H129" s="125" t="s">
        <v>529</v>
      </c>
      <c r="I129" s="143"/>
      <c r="J129" s="123" t="s">
        <v>487</v>
      </c>
    </row>
    <row r="130" spans="1:10" ht="112.05" hidden="1" x14ac:dyDescent="0.2">
      <c r="A130" s="130" t="s">
        <v>1817</v>
      </c>
      <c r="B130" s="130" t="s">
        <v>481</v>
      </c>
      <c r="C130" s="129" t="s">
        <v>482</v>
      </c>
      <c r="D130" s="128" t="s">
        <v>494</v>
      </c>
      <c r="E130" s="37" t="s">
        <v>495</v>
      </c>
      <c r="F130" s="127" t="s">
        <v>530</v>
      </c>
      <c r="G130" s="126" t="s">
        <v>531</v>
      </c>
      <c r="H130" s="125" t="s">
        <v>532</v>
      </c>
      <c r="I130" s="124">
        <v>29</v>
      </c>
      <c r="J130" s="131" t="s">
        <v>487</v>
      </c>
    </row>
    <row r="131" spans="1:10" ht="70.05" hidden="1" x14ac:dyDescent="0.2">
      <c r="A131" s="130" t="s">
        <v>1817</v>
      </c>
      <c r="B131" s="130" t="s">
        <v>481</v>
      </c>
      <c r="C131" s="129" t="s">
        <v>482</v>
      </c>
      <c r="D131" s="128" t="s">
        <v>494</v>
      </c>
      <c r="E131" s="37" t="s">
        <v>495</v>
      </c>
      <c r="F131" s="127" t="s">
        <v>533</v>
      </c>
      <c r="G131" s="126" t="s">
        <v>534</v>
      </c>
      <c r="H131" s="125" t="s">
        <v>535</v>
      </c>
      <c r="I131" s="124">
        <v>29</v>
      </c>
      <c r="J131" s="123" t="s">
        <v>487</v>
      </c>
    </row>
    <row r="132" spans="1:10" ht="97.95" hidden="1" x14ac:dyDescent="0.2">
      <c r="A132" s="37" t="s">
        <v>1817</v>
      </c>
      <c r="B132" s="37" t="s">
        <v>481</v>
      </c>
      <c r="C132" s="129" t="s">
        <v>482</v>
      </c>
      <c r="D132" s="128" t="s">
        <v>494</v>
      </c>
      <c r="E132" s="37" t="s">
        <v>495</v>
      </c>
      <c r="F132" s="127" t="s">
        <v>536</v>
      </c>
      <c r="G132" s="126" t="s">
        <v>537</v>
      </c>
      <c r="H132" s="125" t="s">
        <v>538</v>
      </c>
      <c r="I132" s="124">
        <v>6</v>
      </c>
      <c r="J132" s="131" t="s">
        <v>487</v>
      </c>
    </row>
    <row r="133" spans="1:10" ht="84" hidden="1" x14ac:dyDescent="0.2">
      <c r="A133" s="130" t="s">
        <v>1817</v>
      </c>
      <c r="B133" s="130" t="s">
        <v>481</v>
      </c>
      <c r="C133" s="129" t="s">
        <v>482</v>
      </c>
      <c r="D133" s="128" t="s">
        <v>494</v>
      </c>
      <c r="E133" s="37" t="s">
        <v>495</v>
      </c>
      <c r="F133" s="127" t="s">
        <v>539</v>
      </c>
      <c r="G133" s="126" t="s">
        <v>540</v>
      </c>
      <c r="H133" s="125" t="s">
        <v>541</v>
      </c>
      <c r="I133" s="124"/>
      <c r="J133" s="123" t="s">
        <v>487</v>
      </c>
    </row>
    <row r="134" spans="1:10" ht="55.95" hidden="1" x14ac:dyDescent="0.2">
      <c r="A134" s="130" t="s">
        <v>1817</v>
      </c>
      <c r="B134" s="130" t="s">
        <v>481</v>
      </c>
      <c r="C134" s="129" t="s">
        <v>482</v>
      </c>
      <c r="D134" s="128" t="s">
        <v>494</v>
      </c>
      <c r="E134" s="37" t="s">
        <v>495</v>
      </c>
      <c r="F134" s="127" t="s">
        <v>542</v>
      </c>
      <c r="G134" s="126" t="s">
        <v>543</v>
      </c>
      <c r="H134" s="125" t="s">
        <v>544</v>
      </c>
      <c r="I134" s="133">
        <v>0.7</v>
      </c>
      <c r="J134" s="131" t="s">
        <v>487</v>
      </c>
    </row>
    <row r="135" spans="1:10" ht="42" hidden="1" x14ac:dyDescent="0.2">
      <c r="A135" s="130" t="s">
        <v>1817</v>
      </c>
      <c r="B135" s="130" t="s">
        <v>481</v>
      </c>
      <c r="C135" s="129" t="s">
        <v>482</v>
      </c>
      <c r="D135" s="128" t="s">
        <v>494</v>
      </c>
      <c r="E135" s="37" t="s">
        <v>495</v>
      </c>
      <c r="F135" s="127" t="s">
        <v>545</v>
      </c>
      <c r="G135" s="126" t="s">
        <v>546</v>
      </c>
      <c r="H135" s="125" t="s">
        <v>547</v>
      </c>
      <c r="I135" s="133"/>
      <c r="J135" s="123" t="s">
        <v>487</v>
      </c>
    </row>
    <row r="136" spans="1:10" ht="55.95" hidden="1" x14ac:dyDescent="0.2">
      <c r="A136" s="130" t="s">
        <v>1817</v>
      </c>
      <c r="B136" s="130" t="s">
        <v>481</v>
      </c>
      <c r="C136" s="129" t="s">
        <v>482</v>
      </c>
      <c r="D136" s="128" t="s">
        <v>494</v>
      </c>
      <c r="E136" s="37" t="s">
        <v>495</v>
      </c>
      <c r="F136" s="127" t="s">
        <v>548</v>
      </c>
      <c r="G136" s="126" t="s">
        <v>549</v>
      </c>
      <c r="H136" s="125" t="s">
        <v>550</v>
      </c>
      <c r="I136" s="133"/>
      <c r="J136" s="131" t="s">
        <v>487</v>
      </c>
    </row>
    <row r="137" spans="1:10" ht="84" hidden="1" x14ac:dyDescent="0.2">
      <c r="A137" s="130" t="s">
        <v>1817</v>
      </c>
      <c r="B137" s="130" t="s">
        <v>481</v>
      </c>
      <c r="C137" s="129" t="s">
        <v>482</v>
      </c>
      <c r="D137" s="128" t="s">
        <v>494</v>
      </c>
      <c r="E137" s="37" t="s">
        <v>495</v>
      </c>
      <c r="F137" s="127" t="s">
        <v>551</v>
      </c>
      <c r="G137" s="126" t="s">
        <v>552</v>
      </c>
      <c r="H137" s="125" t="s">
        <v>553</v>
      </c>
      <c r="I137" s="133"/>
      <c r="J137" s="123" t="s">
        <v>487</v>
      </c>
    </row>
    <row r="138" spans="1:10" ht="84" hidden="1" x14ac:dyDescent="0.2">
      <c r="A138" s="130" t="s">
        <v>1817</v>
      </c>
      <c r="B138" s="130" t="s">
        <v>481</v>
      </c>
      <c r="C138" s="129" t="s">
        <v>482</v>
      </c>
      <c r="D138" s="128" t="s">
        <v>494</v>
      </c>
      <c r="E138" s="37" t="s">
        <v>495</v>
      </c>
      <c r="F138" s="127" t="s">
        <v>554</v>
      </c>
      <c r="G138" s="126" t="s">
        <v>555</v>
      </c>
      <c r="H138" s="125" t="s">
        <v>556</v>
      </c>
      <c r="I138" s="133">
        <v>0.57999999999999996</v>
      </c>
      <c r="J138" s="131" t="s">
        <v>487</v>
      </c>
    </row>
    <row r="139" spans="1:10" ht="55.95" hidden="1" x14ac:dyDescent="0.2">
      <c r="A139" s="130" t="s">
        <v>1817</v>
      </c>
      <c r="B139" s="130" t="s">
        <v>481</v>
      </c>
      <c r="C139" s="129" t="s">
        <v>482</v>
      </c>
      <c r="D139" s="128" t="s">
        <v>494</v>
      </c>
      <c r="E139" s="37" t="s">
        <v>495</v>
      </c>
      <c r="F139" s="127" t="s">
        <v>557</v>
      </c>
      <c r="G139" s="126" t="s">
        <v>558</v>
      </c>
      <c r="H139" s="125" t="s">
        <v>559</v>
      </c>
      <c r="I139" s="124">
        <v>29</v>
      </c>
      <c r="J139" s="123" t="s">
        <v>487</v>
      </c>
    </row>
    <row r="140" spans="1:10" ht="55.95" hidden="1" x14ac:dyDescent="0.2">
      <c r="A140" s="130" t="s">
        <v>1817</v>
      </c>
      <c r="B140" s="130" t="s">
        <v>481</v>
      </c>
      <c r="C140" s="129" t="s">
        <v>482</v>
      </c>
      <c r="D140" s="128" t="s">
        <v>494</v>
      </c>
      <c r="E140" s="37" t="s">
        <v>495</v>
      </c>
      <c r="F140" s="127" t="s">
        <v>560</v>
      </c>
      <c r="G140" s="126" t="s">
        <v>561</v>
      </c>
      <c r="H140" s="125" t="s">
        <v>562</v>
      </c>
      <c r="I140" s="124">
        <v>1</v>
      </c>
      <c r="J140" s="131" t="s">
        <v>487</v>
      </c>
    </row>
    <row r="141" spans="1:10" ht="84" hidden="1" x14ac:dyDescent="0.2">
      <c r="A141" s="130" t="s">
        <v>1817</v>
      </c>
      <c r="B141" s="130" t="s">
        <v>481</v>
      </c>
      <c r="C141" s="129" t="s">
        <v>482</v>
      </c>
      <c r="D141" s="128" t="s">
        <v>494</v>
      </c>
      <c r="E141" s="37" t="s">
        <v>120</v>
      </c>
      <c r="F141" s="127" t="s">
        <v>563</v>
      </c>
      <c r="G141" s="126" t="s">
        <v>564</v>
      </c>
      <c r="H141" s="125" t="s">
        <v>565</v>
      </c>
      <c r="I141" s="124">
        <v>29</v>
      </c>
      <c r="J141" s="123" t="s">
        <v>487</v>
      </c>
    </row>
    <row r="142" spans="1:10" ht="112.05" hidden="1" x14ac:dyDescent="0.2">
      <c r="A142" s="130" t="s">
        <v>1817</v>
      </c>
      <c r="B142" s="130" t="s">
        <v>481</v>
      </c>
      <c r="C142" s="129" t="s">
        <v>482</v>
      </c>
      <c r="D142" s="128" t="s">
        <v>494</v>
      </c>
      <c r="E142" s="37" t="s">
        <v>120</v>
      </c>
      <c r="F142" s="127" t="s">
        <v>566</v>
      </c>
      <c r="G142" s="126" t="s">
        <v>567</v>
      </c>
      <c r="H142" s="125" t="s">
        <v>568</v>
      </c>
      <c r="I142" s="124"/>
      <c r="J142" s="131" t="s">
        <v>487</v>
      </c>
    </row>
    <row r="143" spans="1:10" ht="42" hidden="1" x14ac:dyDescent="0.2">
      <c r="A143" s="130" t="s">
        <v>1817</v>
      </c>
      <c r="B143" s="130" t="s">
        <v>481</v>
      </c>
      <c r="C143" s="129" t="s">
        <v>482</v>
      </c>
      <c r="D143" s="128" t="s">
        <v>494</v>
      </c>
      <c r="E143" s="37" t="s">
        <v>495</v>
      </c>
      <c r="F143" s="127" t="s">
        <v>569</v>
      </c>
      <c r="G143" s="126" t="s">
        <v>570</v>
      </c>
      <c r="H143" s="137" t="s">
        <v>571</v>
      </c>
      <c r="I143" s="133">
        <v>0.02</v>
      </c>
      <c r="J143" s="123" t="s">
        <v>487</v>
      </c>
    </row>
    <row r="144" spans="1:10" ht="42" hidden="1" x14ac:dyDescent="0.2">
      <c r="A144" s="130" t="s">
        <v>1817</v>
      </c>
      <c r="B144" s="130" t="s">
        <v>481</v>
      </c>
      <c r="C144" s="129" t="s">
        <v>482</v>
      </c>
      <c r="D144" s="128" t="s">
        <v>494</v>
      </c>
      <c r="E144" s="37" t="s">
        <v>495</v>
      </c>
      <c r="F144" s="127" t="s">
        <v>572</v>
      </c>
      <c r="G144" s="126" t="s">
        <v>573</v>
      </c>
      <c r="H144" s="125" t="s">
        <v>574</v>
      </c>
      <c r="I144" s="133"/>
      <c r="J144" s="131" t="s">
        <v>487</v>
      </c>
    </row>
    <row r="145" spans="1:10" ht="70.05" hidden="1" x14ac:dyDescent="0.2">
      <c r="A145" s="130" t="s">
        <v>1817</v>
      </c>
      <c r="B145" s="130" t="s">
        <v>481</v>
      </c>
      <c r="C145" s="129" t="s">
        <v>482</v>
      </c>
      <c r="D145" s="128" t="s">
        <v>494</v>
      </c>
      <c r="E145" s="37" t="s">
        <v>120</v>
      </c>
      <c r="F145" s="127" t="s">
        <v>575</v>
      </c>
      <c r="G145" s="126" t="s">
        <v>576</v>
      </c>
      <c r="H145" s="125" t="s">
        <v>577</v>
      </c>
      <c r="I145" s="124">
        <v>29</v>
      </c>
      <c r="J145" s="123" t="s">
        <v>487</v>
      </c>
    </row>
    <row r="146" spans="1:10" ht="42" hidden="1" x14ac:dyDescent="0.2">
      <c r="A146" s="130" t="s">
        <v>1817</v>
      </c>
      <c r="B146" s="130" t="s">
        <v>481</v>
      </c>
      <c r="C146" s="129" t="s">
        <v>482</v>
      </c>
      <c r="D146" s="128" t="s">
        <v>494</v>
      </c>
      <c r="E146" s="37" t="s">
        <v>495</v>
      </c>
      <c r="F146" s="127" t="s">
        <v>578</v>
      </c>
      <c r="G146" s="126" t="s">
        <v>579</v>
      </c>
      <c r="H146" s="125" t="s">
        <v>580</v>
      </c>
      <c r="I146" s="124">
        <v>29</v>
      </c>
      <c r="J146" s="131" t="s">
        <v>487</v>
      </c>
    </row>
    <row r="147" spans="1:10" ht="42" hidden="1" x14ac:dyDescent="0.2">
      <c r="A147" s="130" t="s">
        <v>1817</v>
      </c>
      <c r="B147" s="130" t="s">
        <v>481</v>
      </c>
      <c r="C147" s="129" t="s">
        <v>482</v>
      </c>
      <c r="D147" s="128" t="s">
        <v>494</v>
      </c>
      <c r="E147" s="37" t="s">
        <v>495</v>
      </c>
      <c r="F147" s="127" t="s">
        <v>581</v>
      </c>
      <c r="G147" s="126" t="s">
        <v>582</v>
      </c>
      <c r="H147" s="125" t="s">
        <v>583</v>
      </c>
      <c r="I147" s="124">
        <v>1</v>
      </c>
      <c r="J147" s="123" t="s">
        <v>487</v>
      </c>
    </row>
    <row r="148" spans="1:10" ht="42" hidden="1" x14ac:dyDescent="0.2">
      <c r="A148" s="130" t="s">
        <v>1817</v>
      </c>
      <c r="B148" s="130" t="s">
        <v>481</v>
      </c>
      <c r="C148" s="129" t="s">
        <v>482</v>
      </c>
      <c r="D148" s="128" t="s">
        <v>494</v>
      </c>
      <c r="E148" s="37" t="s">
        <v>495</v>
      </c>
      <c r="F148" s="127" t="s">
        <v>584</v>
      </c>
      <c r="G148" s="126" t="s">
        <v>585</v>
      </c>
      <c r="H148" s="125" t="s">
        <v>586</v>
      </c>
      <c r="I148" s="142">
        <v>1</v>
      </c>
      <c r="J148" s="131" t="s">
        <v>487</v>
      </c>
    </row>
    <row r="149" spans="1:10" ht="42" hidden="1" x14ac:dyDescent="0.2">
      <c r="A149" s="130" t="s">
        <v>1817</v>
      </c>
      <c r="B149" s="130" t="s">
        <v>481</v>
      </c>
      <c r="C149" s="129" t="s">
        <v>482</v>
      </c>
      <c r="D149" s="125" t="s">
        <v>587</v>
      </c>
      <c r="E149" s="37" t="s">
        <v>495</v>
      </c>
      <c r="F149" s="127" t="s">
        <v>588</v>
      </c>
      <c r="G149" s="126" t="s">
        <v>589</v>
      </c>
      <c r="H149" s="125" t="s">
        <v>590</v>
      </c>
      <c r="I149" s="124">
        <v>0</v>
      </c>
      <c r="J149" s="123" t="s">
        <v>487</v>
      </c>
    </row>
    <row r="150" spans="1:10" ht="42" hidden="1" x14ac:dyDescent="0.2">
      <c r="A150" s="130" t="s">
        <v>1817</v>
      </c>
      <c r="B150" s="130" t="s">
        <v>481</v>
      </c>
      <c r="C150" s="129" t="s">
        <v>591</v>
      </c>
      <c r="D150" s="128" t="s">
        <v>592</v>
      </c>
      <c r="E150" s="37" t="s">
        <v>495</v>
      </c>
      <c r="F150" s="127" t="s">
        <v>593</v>
      </c>
      <c r="G150" s="126" t="s">
        <v>594</v>
      </c>
      <c r="H150" s="125" t="s">
        <v>571</v>
      </c>
      <c r="I150" s="124">
        <v>0</v>
      </c>
      <c r="J150" s="131" t="s">
        <v>487</v>
      </c>
    </row>
    <row r="151" spans="1:10" ht="42" hidden="1" x14ac:dyDescent="0.2">
      <c r="A151" s="130" t="s">
        <v>1817</v>
      </c>
      <c r="B151" s="130" t="s">
        <v>481</v>
      </c>
      <c r="C151" s="129" t="s">
        <v>591</v>
      </c>
      <c r="D151" s="128" t="s">
        <v>592</v>
      </c>
      <c r="E151" s="37" t="s">
        <v>495</v>
      </c>
      <c r="F151" s="127" t="s">
        <v>595</v>
      </c>
      <c r="G151" s="126" t="s">
        <v>596</v>
      </c>
      <c r="H151" s="125" t="s">
        <v>597</v>
      </c>
      <c r="I151" s="134">
        <v>0</v>
      </c>
      <c r="J151" s="123" t="s">
        <v>487</v>
      </c>
    </row>
    <row r="152" spans="1:10" ht="42" hidden="1" x14ac:dyDescent="0.2">
      <c r="A152" s="130" t="s">
        <v>1817</v>
      </c>
      <c r="B152" s="130" t="s">
        <v>481</v>
      </c>
      <c r="C152" s="129" t="s">
        <v>591</v>
      </c>
      <c r="D152" s="128" t="s">
        <v>592</v>
      </c>
      <c r="E152" s="37" t="s">
        <v>495</v>
      </c>
      <c r="F152" s="127" t="s">
        <v>598</v>
      </c>
      <c r="G152" s="126" t="s">
        <v>599</v>
      </c>
      <c r="H152" s="125" t="s">
        <v>600</v>
      </c>
      <c r="I152" s="124">
        <v>0</v>
      </c>
      <c r="J152" s="131" t="s">
        <v>487</v>
      </c>
    </row>
    <row r="153" spans="1:10" ht="55.95" hidden="1" x14ac:dyDescent="0.2">
      <c r="A153" s="130" t="s">
        <v>1817</v>
      </c>
      <c r="B153" s="130" t="s">
        <v>481</v>
      </c>
      <c r="C153" s="129" t="s">
        <v>591</v>
      </c>
      <c r="D153" s="128" t="s">
        <v>592</v>
      </c>
      <c r="E153" s="37" t="s">
        <v>120</v>
      </c>
      <c r="F153" s="127" t="s">
        <v>601</v>
      </c>
      <c r="G153" s="126" t="s">
        <v>602</v>
      </c>
      <c r="H153" s="125" t="s">
        <v>603</v>
      </c>
      <c r="I153" s="142">
        <v>0.25</v>
      </c>
      <c r="J153" s="123" t="s">
        <v>487</v>
      </c>
    </row>
    <row r="154" spans="1:10" ht="55.95" hidden="1" x14ac:dyDescent="0.2">
      <c r="A154" s="130" t="s">
        <v>1817</v>
      </c>
      <c r="B154" s="130" t="s">
        <v>481</v>
      </c>
      <c r="C154" s="129" t="s">
        <v>591</v>
      </c>
      <c r="D154" s="128" t="s">
        <v>592</v>
      </c>
      <c r="E154" s="37" t="s">
        <v>120</v>
      </c>
      <c r="F154" s="127" t="s">
        <v>604</v>
      </c>
      <c r="G154" s="126" t="s">
        <v>605</v>
      </c>
      <c r="H154" s="125" t="s">
        <v>606</v>
      </c>
      <c r="I154" s="124">
        <v>1</v>
      </c>
      <c r="J154" s="131" t="s">
        <v>487</v>
      </c>
    </row>
    <row r="155" spans="1:10" ht="55.95" hidden="1" x14ac:dyDescent="0.2">
      <c r="A155" s="130" t="s">
        <v>1817</v>
      </c>
      <c r="B155" s="130" t="s">
        <v>481</v>
      </c>
      <c r="C155" s="129" t="s">
        <v>591</v>
      </c>
      <c r="D155" s="128" t="s">
        <v>592</v>
      </c>
      <c r="E155" s="37" t="s">
        <v>120</v>
      </c>
      <c r="F155" s="127" t="s">
        <v>607</v>
      </c>
      <c r="G155" s="126" t="s">
        <v>608</v>
      </c>
      <c r="H155" s="125" t="s">
        <v>609</v>
      </c>
      <c r="I155" s="124" t="s">
        <v>610</v>
      </c>
      <c r="J155" s="123" t="s">
        <v>487</v>
      </c>
    </row>
    <row r="156" spans="1:10" ht="55.95" hidden="1" x14ac:dyDescent="0.2">
      <c r="A156" s="130" t="s">
        <v>1817</v>
      </c>
      <c r="B156" s="130" t="s">
        <v>481</v>
      </c>
      <c r="C156" s="129" t="s">
        <v>591</v>
      </c>
      <c r="D156" s="128" t="s">
        <v>592</v>
      </c>
      <c r="E156" s="37" t="s">
        <v>120</v>
      </c>
      <c r="F156" s="127" t="s">
        <v>611</v>
      </c>
      <c r="G156" s="126" t="s">
        <v>612</v>
      </c>
      <c r="H156" s="125" t="s">
        <v>613</v>
      </c>
      <c r="I156" s="124">
        <v>0</v>
      </c>
      <c r="J156" s="131" t="s">
        <v>487</v>
      </c>
    </row>
    <row r="157" spans="1:10" ht="55.95" hidden="1" x14ac:dyDescent="0.2">
      <c r="A157" s="130" t="s">
        <v>1817</v>
      </c>
      <c r="B157" s="130" t="s">
        <v>481</v>
      </c>
      <c r="C157" s="129" t="s">
        <v>591</v>
      </c>
      <c r="D157" s="128" t="s">
        <v>614</v>
      </c>
      <c r="E157" s="37" t="s">
        <v>495</v>
      </c>
      <c r="F157" s="127" t="s">
        <v>615</v>
      </c>
      <c r="G157" s="126" t="s">
        <v>616</v>
      </c>
      <c r="H157" s="125" t="s">
        <v>590</v>
      </c>
      <c r="I157" s="134">
        <v>0</v>
      </c>
      <c r="J157" s="123" t="s">
        <v>487</v>
      </c>
    </row>
    <row r="158" spans="1:10" ht="42" hidden="1" x14ac:dyDescent="0.2">
      <c r="A158" s="130" t="s">
        <v>1817</v>
      </c>
      <c r="B158" s="130" t="s">
        <v>481</v>
      </c>
      <c r="C158" s="129" t="s">
        <v>591</v>
      </c>
      <c r="D158" s="128" t="s">
        <v>614</v>
      </c>
      <c r="E158" s="37" t="s">
        <v>495</v>
      </c>
      <c r="F158" s="127" t="s">
        <v>617</v>
      </c>
      <c r="G158" s="126" t="s">
        <v>618</v>
      </c>
      <c r="H158" s="125" t="s">
        <v>590</v>
      </c>
      <c r="I158" s="134">
        <v>0</v>
      </c>
      <c r="J158" s="131" t="s">
        <v>487</v>
      </c>
    </row>
    <row r="159" spans="1:10" ht="55.95" hidden="1" x14ac:dyDescent="0.2">
      <c r="A159" s="130" t="s">
        <v>1817</v>
      </c>
      <c r="B159" s="130" t="s">
        <v>481</v>
      </c>
      <c r="C159" s="129" t="s">
        <v>591</v>
      </c>
      <c r="D159" s="128" t="s">
        <v>614</v>
      </c>
      <c r="E159" s="37" t="s">
        <v>120</v>
      </c>
      <c r="F159" s="127" t="s">
        <v>619</v>
      </c>
      <c r="G159" s="126" t="s">
        <v>620</v>
      </c>
      <c r="H159" s="125" t="s">
        <v>621</v>
      </c>
      <c r="I159" s="124"/>
      <c r="J159" s="123" t="s">
        <v>487</v>
      </c>
    </row>
    <row r="160" spans="1:10" ht="70.05" hidden="1" x14ac:dyDescent="0.2">
      <c r="A160" s="130" t="s">
        <v>1817</v>
      </c>
      <c r="B160" s="130" t="s">
        <v>481</v>
      </c>
      <c r="C160" s="129" t="s">
        <v>591</v>
      </c>
      <c r="D160" s="128" t="s">
        <v>614</v>
      </c>
      <c r="E160" s="37" t="s">
        <v>495</v>
      </c>
      <c r="F160" s="127" t="s">
        <v>622</v>
      </c>
      <c r="G160" s="126" t="s">
        <v>623</v>
      </c>
      <c r="H160" s="125" t="s">
        <v>624</v>
      </c>
      <c r="I160" s="124">
        <v>0</v>
      </c>
      <c r="J160" s="131" t="s">
        <v>487</v>
      </c>
    </row>
    <row r="161" spans="1:10" ht="84" hidden="1" x14ac:dyDescent="0.2">
      <c r="A161" s="130" t="s">
        <v>1817</v>
      </c>
      <c r="B161" s="130" t="s">
        <v>481</v>
      </c>
      <c r="C161" s="129" t="s">
        <v>591</v>
      </c>
      <c r="D161" s="128" t="s">
        <v>614</v>
      </c>
      <c r="E161" s="37" t="s">
        <v>495</v>
      </c>
      <c r="F161" s="127" t="s">
        <v>625</v>
      </c>
      <c r="G161" s="139" t="s">
        <v>626</v>
      </c>
      <c r="H161" s="125" t="s">
        <v>627</v>
      </c>
      <c r="I161" s="124">
        <v>0</v>
      </c>
      <c r="J161" s="123" t="s">
        <v>487</v>
      </c>
    </row>
    <row r="162" spans="1:10" ht="70.05" hidden="1" x14ac:dyDescent="0.2">
      <c r="A162" s="130" t="s">
        <v>1817</v>
      </c>
      <c r="B162" s="130" t="s">
        <v>481</v>
      </c>
      <c r="C162" s="129" t="s">
        <v>591</v>
      </c>
      <c r="D162" s="128" t="s">
        <v>614</v>
      </c>
      <c r="E162" s="37" t="s">
        <v>495</v>
      </c>
      <c r="F162" s="127" t="s">
        <v>628</v>
      </c>
      <c r="G162" s="126" t="s">
        <v>629</v>
      </c>
      <c r="H162" s="125" t="s">
        <v>630</v>
      </c>
      <c r="I162" s="124">
        <v>8</v>
      </c>
      <c r="J162" s="131" t="s">
        <v>487</v>
      </c>
    </row>
    <row r="163" spans="1:10" ht="70.05" hidden="1" x14ac:dyDescent="0.2">
      <c r="A163" s="130" t="s">
        <v>1817</v>
      </c>
      <c r="B163" s="130" t="s">
        <v>481</v>
      </c>
      <c r="C163" s="129" t="s">
        <v>591</v>
      </c>
      <c r="D163" s="128" t="s">
        <v>614</v>
      </c>
      <c r="E163" s="37" t="s">
        <v>495</v>
      </c>
      <c r="F163" s="127" t="s">
        <v>631</v>
      </c>
      <c r="G163" s="126" t="s">
        <v>632</v>
      </c>
      <c r="H163" s="125" t="s">
        <v>633</v>
      </c>
      <c r="I163" s="124">
        <v>5</v>
      </c>
      <c r="J163" s="123" t="s">
        <v>487</v>
      </c>
    </row>
    <row r="164" spans="1:10" ht="70.05" hidden="1" x14ac:dyDescent="0.2">
      <c r="A164" s="130" t="s">
        <v>1817</v>
      </c>
      <c r="B164" s="130" t="s">
        <v>481</v>
      </c>
      <c r="C164" s="129" t="s">
        <v>591</v>
      </c>
      <c r="D164" s="128" t="s">
        <v>614</v>
      </c>
      <c r="E164" s="37" t="s">
        <v>495</v>
      </c>
      <c r="F164" s="127" t="s">
        <v>634</v>
      </c>
      <c r="G164" s="139" t="s">
        <v>635</v>
      </c>
      <c r="H164" s="125" t="s">
        <v>636</v>
      </c>
      <c r="I164" s="124">
        <v>2</v>
      </c>
      <c r="J164" s="131" t="s">
        <v>487</v>
      </c>
    </row>
    <row r="165" spans="1:10" ht="55.95" hidden="1" x14ac:dyDescent="0.2">
      <c r="A165" s="130" t="s">
        <v>1817</v>
      </c>
      <c r="B165" s="130" t="s">
        <v>481</v>
      </c>
      <c r="C165" s="129" t="s">
        <v>591</v>
      </c>
      <c r="D165" s="128" t="s">
        <v>614</v>
      </c>
      <c r="E165" s="37" t="s">
        <v>495</v>
      </c>
      <c r="F165" s="127" t="s">
        <v>637</v>
      </c>
      <c r="G165" s="139" t="s">
        <v>638</v>
      </c>
      <c r="H165" s="125" t="s">
        <v>639</v>
      </c>
      <c r="I165" s="124">
        <v>0</v>
      </c>
      <c r="J165" s="123" t="s">
        <v>487</v>
      </c>
    </row>
    <row r="166" spans="1:10" ht="42" hidden="1" x14ac:dyDescent="0.2">
      <c r="A166" s="130" t="s">
        <v>1817</v>
      </c>
      <c r="B166" s="130" t="s">
        <v>481</v>
      </c>
      <c r="C166" s="129" t="s">
        <v>640</v>
      </c>
      <c r="D166" s="128" t="s">
        <v>641</v>
      </c>
      <c r="E166" s="37" t="s">
        <v>122</v>
      </c>
      <c r="F166" s="127" t="s">
        <v>642</v>
      </c>
      <c r="G166" s="126" t="s">
        <v>643</v>
      </c>
      <c r="H166" s="125" t="s">
        <v>644</v>
      </c>
      <c r="I166" s="124">
        <v>0</v>
      </c>
      <c r="J166" s="131" t="s">
        <v>645</v>
      </c>
    </row>
    <row r="167" spans="1:10" ht="55.95" hidden="1" x14ac:dyDescent="0.2">
      <c r="A167" s="130" t="s">
        <v>1817</v>
      </c>
      <c r="B167" s="130" t="s">
        <v>481</v>
      </c>
      <c r="C167" s="129" t="s">
        <v>640</v>
      </c>
      <c r="D167" s="128" t="s">
        <v>641</v>
      </c>
      <c r="E167" s="37" t="s">
        <v>646</v>
      </c>
      <c r="F167" s="127" t="s">
        <v>647</v>
      </c>
      <c r="G167" s="126" t="s">
        <v>648</v>
      </c>
      <c r="H167" s="125" t="s">
        <v>649</v>
      </c>
      <c r="I167" s="124">
        <v>2000</v>
      </c>
      <c r="J167" s="123" t="s">
        <v>1809</v>
      </c>
    </row>
    <row r="168" spans="1:10" ht="84" hidden="1" x14ac:dyDescent="0.2">
      <c r="A168" s="130" t="s">
        <v>1817</v>
      </c>
      <c r="B168" s="130" t="s">
        <v>481</v>
      </c>
      <c r="C168" s="129" t="s">
        <v>640</v>
      </c>
      <c r="D168" s="128" t="s">
        <v>641</v>
      </c>
      <c r="E168" s="37" t="s">
        <v>646</v>
      </c>
      <c r="F168" s="127" t="s">
        <v>650</v>
      </c>
      <c r="G168" s="126" t="s">
        <v>651</v>
      </c>
      <c r="H168" s="125" t="s">
        <v>652</v>
      </c>
      <c r="I168" s="124"/>
      <c r="J168" s="131" t="s">
        <v>1809</v>
      </c>
    </row>
    <row r="169" spans="1:10" ht="42" hidden="1" x14ac:dyDescent="0.2">
      <c r="A169" s="130" t="s">
        <v>1817</v>
      </c>
      <c r="B169" s="130" t="s">
        <v>481</v>
      </c>
      <c r="C169" s="129" t="s">
        <v>640</v>
      </c>
      <c r="D169" s="128" t="s">
        <v>641</v>
      </c>
      <c r="E169" s="37" t="s">
        <v>646</v>
      </c>
      <c r="F169" s="127" t="s">
        <v>653</v>
      </c>
      <c r="G169" s="126" t="s">
        <v>654</v>
      </c>
      <c r="H169" s="125" t="s">
        <v>655</v>
      </c>
      <c r="I169" s="124"/>
      <c r="J169" s="123" t="s">
        <v>1809</v>
      </c>
    </row>
    <row r="170" spans="1:10" ht="84" hidden="1" x14ac:dyDescent="0.2">
      <c r="A170" s="130" t="s">
        <v>1817</v>
      </c>
      <c r="B170" s="130" t="s">
        <v>481</v>
      </c>
      <c r="C170" s="129" t="s">
        <v>640</v>
      </c>
      <c r="D170" s="128" t="s">
        <v>641</v>
      </c>
      <c r="E170" s="37" t="s">
        <v>646</v>
      </c>
      <c r="F170" s="127" t="s">
        <v>656</v>
      </c>
      <c r="G170" s="126" t="s">
        <v>657</v>
      </c>
      <c r="H170" s="125" t="s">
        <v>658</v>
      </c>
      <c r="I170" s="124"/>
      <c r="J170" s="131" t="s">
        <v>1809</v>
      </c>
    </row>
    <row r="171" spans="1:10" ht="42" hidden="1" x14ac:dyDescent="0.2">
      <c r="A171" s="130" t="s">
        <v>1817</v>
      </c>
      <c r="B171" s="130" t="s">
        <v>481</v>
      </c>
      <c r="C171" s="129" t="s">
        <v>640</v>
      </c>
      <c r="D171" s="128" t="s">
        <v>641</v>
      </c>
      <c r="E171" s="37" t="s">
        <v>646</v>
      </c>
      <c r="F171" s="127" t="s">
        <v>659</v>
      </c>
      <c r="G171" s="126" t="s">
        <v>1819</v>
      </c>
      <c r="H171" s="125" t="s">
        <v>660</v>
      </c>
      <c r="I171" s="124"/>
      <c r="J171" s="123" t="s">
        <v>1809</v>
      </c>
    </row>
    <row r="172" spans="1:10" ht="55.95" hidden="1" x14ac:dyDescent="0.2">
      <c r="A172" s="130" t="s">
        <v>1817</v>
      </c>
      <c r="B172" s="130" t="s">
        <v>481</v>
      </c>
      <c r="C172" s="129" t="s">
        <v>640</v>
      </c>
      <c r="D172" s="128" t="s">
        <v>641</v>
      </c>
      <c r="E172" s="37" t="s">
        <v>122</v>
      </c>
      <c r="F172" s="127" t="s">
        <v>661</v>
      </c>
      <c r="G172" s="126" t="s">
        <v>662</v>
      </c>
      <c r="H172" s="125" t="s">
        <v>505</v>
      </c>
      <c r="I172" s="124">
        <v>500</v>
      </c>
      <c r="J172" s="131" t="s">
        <v>645</v>
      </c>
    </row>
    <row r="173" spans="1:10" ht="55.95" hidden="1" x14ac:dyDescent="0.2">
      <c r="A173" s="130" t="s">
        <v>1817</v>
      </c>
      <c r="B173" s="130" t="s">
        <v>481</v>
      </c>
      <c r="C173" s="129" t="s">
        <v>640</v>
      </c>
      <c r="D173" s="128" t="s">
        <v>641</v>
      </c>
      <c r="E173" s="37" t="s">
        <v>122</v>
      </c>
      <c r="F173" s="127" t="s">
        <v>663</v>
      </c>
      <c r="G173" s="126" t="s">
        <v>664</v>
      </c>
      <c r="H173" s="125" t="s">
        <v>665</v>
      </c>
      <c r="I173" s="124">
        <v>550</v>
      </c>
      <c r="J173" s="123" t="s">
        <v>645</v>
      </c>
    </row>
    <row r="174" spans="1:10" ht="97.95" hidden="1" x14ac:dyDescent="0.2">
      <c r="A174" s="130" t="s">
        <v>1817</v>
      </c>
      <c r="B174" s="130" t="s">
        <v>481</v>
      </c>
      <c r="C174" s="129" t="s">
        <v>640</v>
      </c>
      <c r="D174" s="128" t="s">
        <v>641</v>
      </c>
      <c r="E174" s="37" t="s">
        <v>495</v>
      </c>
      <c r="F174" s="127" t="s">
        <v>666</v>
      </c>
      <c r="G174" s="126" t="s">
        <v>667</v>
      </c>
      <c r="H174" s="125" t="s">
        <v>668</v>
      </c>
      <c r="I174" s="124"/>
      <c r="J174" s="131" t="s">
        <v>1818</v>
      </c>
    </row>
    <row r="175" spans="1:10" ht="42" hidden="1" x14ac:dyDescent="0.2">
      <c r="A175" s="130" t="s">
        <v>1817</v>
      </c>
      <c r="B175" s="130" t="s">
        <v>481</v>
      </c>
      <c r="C175" s="129" t="s">
        <v>640</v>
      </c>
      <c r="D175" s="128" t="s">
        <v>641</v>
      </c>
      <c r="E175" s="37" t="s">
        <v>495</v>
      </c>
      <c r="F175" s="127" t="s">
        <v>669</v>
      </c>
      <c r="G175" s="126" t="s">
        <v>670</v>
      </c>
      <c r="H175" s="125" t="s">
        <v>172</v>
      </c>
      <c r="I175" s="124"/>
      <c r="J175" s="123" t="s">
        <v>1818</v>
      </c>
    </row>
    <row r="176" spans="1:10" ht="70.05" hidden="1" x14ac:dyDescent="0.2">
      <c r="A176" s="130" t="s">
        <v>1817</v>
      </c>
      <c r="B176" s="130" t="s">
        <v>481</v>
      </c>
      <c r="C176" s="129" t="s">
        <v>640</v>
      </c>
      <c r="D176" s="128" t="s">
        <v>641</v>
      </c>
      <c r="E176" s="37" t="s">
        <v>646</v>
      </c>
      <c r="F176" s="127" t="s">
        <v>671</v>
      </c>
      <c r="G176" s="126" t="s">
        <v>672</v>
      </c>
      <c r="H176" s="125" t="s">
        <v>673</v>
      </c>
      <c r="I176" s="124">
        <v>1</v>
      </c>
      <c r="J176" s="131" t="s">
        <v>1818</v>
      </c>
    </row>
    <row r="177" spans="1:10" ht="70.05" hidden="1" x14ac:dyDescent="0.2">
      <c r="A177" s="130" t="s">
        <v>1817</v>
      </c>
      <c r="B177" s="130" t="s">
        <v>481</v>
      </c>
      <c r="C177" s="129" t="s">
        <v>640</v>
      </c>
      <c r="D177" s="128" t="s">
        <v>641</v>
      </c>
      <c r="E177" s="37" t="s">
        <v>120</v>
      </c>
      <c r="F177" s="127" t="s">
        <v>674</v>
      </c>
      <c r="G177" s="126" t="s">
        <v>675</v>
      </c>
      <c r="H177" s="125" t="s">
        <v>676</v>
      </c>
      <c r="I177" s="124">
        <v>0</v>
      </c>
      <c r="J177" s="123" t="s">
        <v>645</v>
      </c>
    </row>
    <row r="178" spans="1:10" ht="84" hidden="1" x14ac:dyDescent="0.2">
      <c r="A178" s="130" t="s">
        <v>1817</v>
      </c>
      <c r="B178" s="130" t="s">
        <v>481</v>
      </c>
      <c r="C178" s="129" t="s">
        <v>640</v>
      </c>
      <c r="D178" s="128" t="s">
        <v>641</v>
      </c>
      <c r="E178" s="37" t="s">
        <v>120</v>
      </c>
      <c r="F178" s="127" t="s">
        <v>677</v>
      </c>
      <c r="G178" s="126" t="s">
        <v>678</v>
      </c>
      <c r="H178" s="125" t="s">
        <v>679</v>
      </c>
      <c r="I178" s="124">
        <v>29</v>
      </c>
      <c r="J178" s="131" t="s">
        <v>645</v>
      </c>
    </row>
    <row r="179" spans="1:10" ht="55.95" hidden="1" x14ac:dyDescent="0.2">
      <c r="A179" s="130" t="s">
        <v>1817</v>
      </c>
      <c r="B179" s="130" t="s">
        <v>481</v>
      </c>
      <c r="C179" s="129" t="s">
        <v>640</v>
      </c>
      <c r="D179" s="128" t="s">
        <v>641</v>
      </c>
      <c r="E179" s="37" t="s">
        <v>120</v>
      </c>
      <c r="F179" s="127" t="s">
        <v>680</v>
      </c>
      <c r="G179" s="126" t="s">
        <v>681</v>
      </c>
      <c r="H179" s="125" t="s">
        <v>682</v>
      </c>
      <c r="I179" s="124">
        <v>0</v>
      </c>
      <c r="J179" s="123" t="s">
        <v>645</v>
      </c>
    </row>
    <row r="180" spans="1:10" ht="70.05" hidden="1" x14ac:dyDescent="0.2">
      <c r="A180" s="130" t="s">
        <v>1817</v>
      </c>
      <c r="B180" s="130" t="s">
        <v>481</v>
      </c>
      <c r="C180" s="129" t="s">
        <v>640</v>
      </c>
      <c r="D180" s="128" t="s">
        <v>683</v>
      </c>
      <c r="E180" s="37" t="s">
        <v>646</v>
      </c>
      <c r="F180" s="127" t="s">
        <v>684</v>
      </c>
      <c r="G180" s="126" t="s">
        <v>685</v>
      </c>
      <c r="H180" s="125" t="s">
        <v>686</v>
      </c>
      <c r="I180" s="124">
        <v>150000</v>
      </c>
      <c r="J180" s="131" t="s">
        <v>645</v>
      </c>
    </row>
    <row r="181" spans="1:10" ht="55.95" hidden="1" x14ac:dyDescent="0.2">
      <c r="A181" s="130" t="s">
        <v>1817</v>
      </c>
      <c r="B181" s="130" t="s">
        <v>481</v>
      </c>
      <c r="C181" s="129" t="s">
        <v>640</v>
      </c>
      <c r="D181" s="128" t="s">
        <v>683</v>
      </c>
      <c r="E181" s="37" t="s">
        <v>120</v>
      </c>
      <c r="F181" s="127" t="s">
        <v>687</v>
      </c>
      <c r="G181" s="126" t="s">
        <v>688</v>
      </c>
      <c r="H181" s="125" t="s">
        <v>689</v>
      </c>
      <c r="I181" s="124">
        <v>1</v>
      </c>
      <c r="J181" s="123" t="s">
        <v>690</v>
      </c>
    </row>
    <row r="182" spans="1:10" ht="70.05" hidden="1" x14ac:dyDescent="0.2">
      <c r="A182" s="130" t="s">
        <v>1817</v>
      </c>
      <c r="B182" s="130" t="s">
        <v>481</v>
      </c>
      <c r="C182" s="129" t="s">
        <v>640</v>
      </c>
      <c r="D182" s="128" t="s">
        <v>683</v>
      </c>
      <c r="E182" s="37" t="s">
        <v>139</v>
      </c>
      <c r="F182" s="127" t="s">
        <v>691</v>
      </c>
      <c r="G182" s="126" t="s">
        <v>692</v>
      </c>
      <c r="H182" s="125" t="s">
        <v>693</v>
      </c>
      <c r="I182" s="124"/>
      <c r="J182" s="131" t="s">
        <v>645</v>
      </c>
    </row>
    <row r="183" spans="1:10" ht="70.05" hidden="1" x14ac:dyDescent="0.2">
      <c r="A183" s="130" t="s">
        <v>1817</v>
      </c>
      <c r="B183" s="130" t="s">
        <v>481</v>
      </c>
      <c r="C183" s="129" t="s">
        <v>640</v>
      </c>
      <c r="D183" s="128" t="s">
        <v>683</v>
      </c>
      <c r="E183" s="37" t="s">
        <v>646</v>
      </c>
      <c r="F183" s="127" t="s">
        <v>694</v>
      </c>
      <c r="G183" s="126" t="s">
        <v>695</v>
      </c>
      <c r="H183" s="125" t="s">
        <v>696</v>
      </c>
      <c r="I183" s="124"/>
      <c r="J183" s="123" t="s">
        <v>645</v>
      </c>
    </row>
    <row r="184" spans="1:10" ht="55.95" hidden="1" x14ac:dyDescent="0.2">
      <c r="A184" s="130" t="s">
        <v>1817</v>
      </c>
      <c r="B184" s="130" t="s">
        <v>481</v>
      </c>
      <c r="C184" s="129" t="s">
        <v>640</v>
      </c>
      <c r="D184" s="128" t="s">
        <v>683</v>
      </c>
      <c r="E184" s="37" t="s">
        <v>120</v>
      </c>
      <c r="F184" s="127" t="s">
        <v>697</v>
      </c>
      <c r="G184" s="126" t="s">
        <v>698</v>
      </c>
      <c r="H184" s="125" t="s">
        <v>699</v>
      </c>
      <c r="I184" s="124"/>
      <c r="J184" s="131" t="s">
        <v>645</v>
      </c>
    </row>
    <row r="185" spans="1:10" ht="97.95" hidden="1" x14ac:dyDescent="0.2">
      <c r="A185" s="130" t="s">
        <v>1817</v>
      </c>
      <c r="B185" s="130" t="s">
        <v>481</v>
      </c>
      <c r="C185" s="129" t="s">
        <v>640</v>
      </c>
      <c r="D185" s="128" t="s">
        <v>683</v>
      </c>
      <c r="E185" s="37" t="s">
        <v>120</v>
      </c>
      <c r="F185" s="127" t="s">
        <v>700</v>
      </c>
      <c r="G185" s="126" t="s">
        <v>701</v>
      </c>
      <c r="H185" s="125" t="s">
        <v>702</v>
      </c>
      <c r="I185" s="124">
        <v>1</v>
      </c>
      <c r="J185" s="123" t="s">
        <v>645</v>
      </c>
    </row>
    <row r="186" spans="1:10" ht="84" hidden="1" x14ac:dyDescent="0.2">
      <c r="A186" s="130" t="s">
        <v>1817</v>
      </c>
      <c r="B186" s="37" t="s">
        <v>703</v>
      </c>
      <c r="C186" s="129" t="s">
        <v>704</v>
      </c>
      <c r="D186" s="128" t="s">
        <v>705</v>
      </c>
      <c r="E186" s="37" t="s">
        <v>120</v>
      </c>
      <c r="F186" s="127" t="s">
        <v>706</v>
      </c>
      <c r="G186" s="126" t="s">
        <v>707</v>
      </c>
      <c r="H186" s="125" t="s">
        <v>708</v>
      </c>
      <c r="I186" s="124">
        <v>1</v>
      </c>
      <c r="J186" s="131" t="s">
        <v>426</v>
      </c>
    </row>
    <row r="187" spans="1:10" ht="70.05" hidden="1" x14ac:dyDescent="0.2">
      <c r="A187" s="130" t="s">
        <v>1817</v>
      </c>
      <c r="B187" s="130" t="s">
        <v>703</v>
      </c>
      <c r="C187" s="129" t="s">
        <v>704</v>
      </c>
      <c r="D187" s="128" t="s">
        <v>705</v>
      </c>
      <c r="E187" s="37" t="s">
        <v>261</v>
      </c>
      <c r="F187" s="127" t="s">
        <v>709</v>
      </c>
      <c r="G187" s="126" t="s">
        <v>710</v>
      </c>
      <c r="H187" s="125" t="s">
        <v>708</v>
      </c>
      <c r="I187" s="124">
        <v>10</v>
      </c>
      <c r="J187" s="123" t="s">
        <v>426</v>
      </c>
    </row>
    <row r="188" spans="1:10" ht="55.95" hidden="1" x14ac:dyDescent="0.2">
      <c r="A188" s="130" t="s">
        <v>1817</v>
      </c>
      <c r="B188" s="130" t="s">
        <v>703</v>
      </c>
      <c r="C188" s="129" t="s">
        <v>704</v>
      </c>
      <c r="D188" s="128" t="s">
        <v>705</v>
      </c>
      <c r="E188" s="37" t="s">
        <v>261</v>
      </c>
      <c r="F188" s="127" t="s">
        <v>711</v>
      </c>
      <c r="G188" s="126" t="s">
        <v>712</v>
      </c>
      <c r="H188" s="125" t="s">
        <v>505</v>
      </c>
      <c r="I188" s="124">
        <v>1</v>
      </c>
      <c r="J188" s="131" t="s">
        <v>426</v>
      </c>
    </row>
    <row r="189" spans="1:10" ht="55.95" hidden="1" x14ac:dyDescent="0.2">
      <c r="A189" s="130" t="s">
        <v>1817</v>
      </c>
      <c r="B189" s="130" t="s">
        <v>703</v>
      </c>
      <c r="C189" s="129" t="s">
        <v>704</v>
      </c>
      <c r="D189" s="128" t="s">
        <v>705</v>
      </c>
      <c r="E189" s="37" t="s">
        <v>261</v>
      </c>
      <c r="F189" s="127" t="s">
        <v>713</v>
      </c>
      <c r="G189" s="126" t="s">
        <v>714</v>
      </c>
      <c r="H189" s="125" t="s">
        <v>715</v>
      </c>
      <c r="I189" s="124">
        <v>0</v>
      </c>
      <c r="J189" s="123" t="s">
        <v>426</v>
      </c>
    </row>
    <row r="190" spans="1:10" ht="84" hidden="1" x14ac:dyDescent="0.2">
      <c r="A190" s="130" t="s">
        <v>1817</v>
      </c>
      <c r="B190" s="130" t="s">
        <v>703</v>
      </c>
      <c r="C190" s="129" t="s">
        <v>704</v>
      </c>
      <c r="D190" s="128" t="s">
        <v>705</v>
      </c>
      <c r="E190" s="37" t="s">
        <v>261</v>
      </c>
      <c r="F190" s="127" t="s">
        <v>716</v>
      </c>
      <c r="G190" s="126" t="s">
        <v>717</v>
      </c>
      <c r="H190" s="125" t="s">
        <v>718</v>
      </c>
      <c r="I190" s="124">
        <v>1050</v>
      </c>
      <c r="J190" s="131" t="s">
        <v>426</v>
      </c>
    </row>
    <row r="191" spans="1:10" ht="70.05" hidden="1" x14ac:dyDescent="0.2">
      <c r="A191" s="130" t="s">
        <v>1817</v>
      </c>
      <c r="B191" s="130" t="s">
        <v>703</v>
      </c>
      <c r="C191" s="129" t="s">
        <v>704</v>
      </c>
      <c r="D191" s="128" t="s">
        <v>705</v>
      </c>
      <c r="E191" s="37" t="s">
        <v>139</v>
      </c>
      <c r="F191" s="127" t="s">
        <v>719</v>
      </c>
      <c r="G191" s="126" t="s">
        <v>720</v>
      </c>
      <c r="H191" s="125" t="s">
        <v>721</v>
      </c>
      <c r="I191" s="124">
        <v>1</v>
      </c>
      <c r="J191" s="123" t="s">
        <v>426</v>
      </c>
    </row>
    <row r="192" spans="1:10" ht="70.05" hidden="1" x14ac:dyDescent="0.2">
      <c r="A192" s="130" t="s">
        <v>1817</v>
      </c>
      <c r="B192" s="130" t="s">
        <v>703</v>
      </c>
      <c r="C192" s="129" t="s">
        <v>704</v>
      </c>
      <c r="D192" s="128" t="s">
        <v>705</v>
      </c>
      <c r="E192" s="37" t="s">
        <v>122</v>
      </c>
      <c r="F192" s="127" t="s">
        <v>722</v>
      </c>
      <c r="G192" s="126" t="s">
        <v>723</v>
      </c>
      <c r="H192" s="125" t="s">
        <v>724</v>
      </c>
      <c r="I192" s="124">
        <v>1</v>
      </c>
      <c r="J192" s="131" t="s">
        <v>426</v>
      </c>
    </row>
    <row r="193" spans="1:10" ht="42" hidden="1" x14ac:dyDescent="0.2">
      <c r="A193" s="130" t="s">
        <v>1817</v>
      </c>
      <c r="B193" s="130" t="s">
        <v>703</v>
      </c>
      <c r="C193" s="129" t="s">
        <v>704</v>
      </c>
      <c r="D193" s="128" t="s">
        <v>725</v>
      </c>
      <c r="E193" s="37" t="s">
        <v>305</v>
      </c>
      <c r="F193" s="127" t="s">
        <v>726</v>
      </c>
      <c r="G193" s="126" t="s">
        <v>727</v>
      </c>
      <c r="H193" s="125" t="s">
        <v>728</v>
      </c>
      <c r="I193" s="124">
        <v>0</v>
      </c>
      <c r="J193" s="123" t="s">
        <v>426</v>
      </c>
    </row>
    <row r="194" spans="1:10" ht="42" hidden="1" x14ac:dyDescent="0.2">
      <c r="A194" s="130" t="s">
        <v>1817</v>
      </c>
      <c r="B194" s="130" t="s">
        <v>703</v>
      </c>
      <c r="C194" s="129" t="s">
        <v>704</v>
      </c>
      <c r="D194" s="128" t="s">
        <v>725</v>
      </c>
      <c r="E194" s="37" t="s">
        <v>122</v>
      </c>
      <c r="F194" s="141" t="s">
        <v>729</v>
      </c>
      <c r="G194" s="126" t="s">
        <v>730</v>
      </c>
      <c r="H194" s="125" t="s">
        <v>731</v>
      </c>
      <c r="I194" s="124">
        <v>20</v>
      </c>
      <c r="J194" s="131" t="s">
        <v>426</v>
      </c>
    </row>
    <row r="195" spans="1:10" ht="55.95" hidden="1" x14ac:dyDescent="0.2">
      <c r="A195" s="130" t="s">
        <v>1817</v>
      </c>
      <c r="B195" s="130" t="s">
        <v>703</v>
      </c>
      <c r="C195" s="129" t="s">
        <v>704</v>
      </c>
      <c r="D195" s="128" t="s">
        <v>725</v>
      </c>
      <c r="E195" s="37" t="s">
        <v>120</v>
      </c>
      <c r="F195" s="127" t="s">
        <v>732</v>
      </c>
      <c r="G195" s="126" t="s">
        <v>733</v>
      </c>
      <c r="H195" s="125" t="s">
        <v>734</v>
      </c>
      <c r="I195" s="124">
        <v>10</v>
      </c>
      <c r="J195" s="123" t="s">
        <v>426</v>
      </c>
    </row>
    <row r="196" spans="1:10" ht="55.95" hidden="1" x14ac:dyDescent="0.2">
      <c r="A196" s="130" t="s">
        <v>1817</v>
      </c>
      <c r="B196" s="130" t="s">
        <v>703</v>
      </c>
      <c r="C196" s="129" t="s">
        <v>704</v>
      </c>
      <c r="D196" s="128" t="s">
        <v>725</v>
      </c>
      <c r="E196" s="37" t="s">
        <v>122</v>
      </c>
      <c r="F196" s="127" t="s">
        <v>735</v>
      </c>
      <c r="G196" s="126" t="s">
        <v>736</v>
      </c>
      <c r="H196" s="125" t="s">
        <v>737</v>
      </c>
      <c r="I196" s="124">
        <v>8</v>
      </c>
      <c r="J196" s="131" t="s">
        <v>426</v>
      </c>
    </row>
    <row r="197" spans="1:10" ht="55.95" hidden="1" x14ac:dyDescent="0.2">
      <c r="A197" s="130" t="s">
        <v>1817</v>
      </c>
      <c r="B197" s="130" t="s">
        <v>703</v>
      </c>
      <c r="C197" s="129" t="s">
        <v>704</v>
      </c>
      <c r="D197" s="128" t="s">
        <v>738</v>
      </c>
      <c r="E197" s="37" t="s">
        <v>261</v>
      </c>
      <c r="F197" s="127" t="s">
        <v>739</v>
      </c>
      <c r="G197" s="126" t="s">
        <v>740</v>
      </c>
      <c r="H197" s="125" t="s">
        <v>741</v>
      </c>
      <c r="I197" s="124">
        <v>7</v>
      </c>
      <c r="J197" s="123" t="s">
        <v>426</v>
      </c>
    </row>
    <row r="198" spans="1:10" ht="55.95" hidden="1" x14ac:dyDescent="0.2">
      <c r="A198" s="130" t="s">
        <v>1817</v>
      </c>
      <c r="B198" s="130" t="s">
        <v>703</v>
      </c>
      <c r="C198" s="129" t="s">
        <v>704</v>
      </c>
      <c r="D198" s="128" t="s">
        <v>738</v>
      </c>
      <c r="E198" s="37" t="s">
        <v>120</v>
      </c>
      <c r="F198" s="127" t="s">
        <v>742</v>
      </c>
      <c r="G198" s="126" t="s">
        <v>743</v>
      </c>
      <c r="H198" s="125" t="s">
        <v>744</v>
      </c>
      <c r="I198" s="124">
        <v>4</v>
      </c>
      <c r="J198" s="131" t="s">
        <v>426</v>
      </c>
    </row>
    <row r="199" spans="1:10" ht="55.95" hidden="1" x14ac:dyDescent="0.2">
      <c r="A199" s="130" t="s">
        <v>1817</v>
      </c>
      <c r="B199" s="130" t="s">
        <v>703</v>
      </c>
      <c r="C199" s="129" t="s">
        <v>704</v>
      </c>
      <c r="D199" s="128" t="s">
        <v>745</v>
      </c>
      <c r="E199" s="37" t="s">
        <v>120</v>
      </c>
      <c r="F199" s="127" t="s">
        <v>746</v>
      </c>
      <c r="G199" s="126" t="s">
        <v>747</v>
      </c>
      <c r="H199" s="125" t="s">
        <v>748</v>
      </c>
      <c r="I199" s="124">
        <v>11</v>
      </c>
      <c r="J199" s="123" t="s">
        <v>426</v>
      </c>
    </row>
    <row r="200" spans="1:10" ht="55.95" hidden="1" x14ac:dyDescent="0.2">
      <c r="A200" s="130" t="s">
        <v>1817</v>
      </c>
      <c r="B200" s="130" t="s">
        <v>703</v>
      </c>
      <c r="C200" s="129" t="s">
        <v>704</v>
      </c>
      <c r="D200" s="128" t="s">
        <v>745</v>
      </c>
      <c r="E200" s="37" t="s">
        <v>120</v>
      </c>
      <c r="F200" s="127" t="s">
        <v>749</v>
      </c>
      <c r="G200" s="126" t="s">
        <v>750</v>
      </c>
      <c r="H200" s="125" t="s">
        <v>751</v>
      </c>
      <c r="I200" s="124">
        <v>0</v>
      </c>
      <c r="J200" s="131" t="s">
        <v>426</v>
      </c>
    </row>
    <row r="201" spans="1:10" ht="55.95" hidden="1" x14ac:dyDescent="0.2">
      <c r="A201" s="130" t="s">
        <v>1817</v>
      </c>
      <c r="B201" s="130" t="s">
        <v>703</v>
      </c>
      <c r="C201" s="129" t="s">
        <v>704</v>
      </c>
      <c r="D201" s="128" t="s">
        <v>745</v>
      </c>
      <c r="E201" s="37" t="s">
        <v>120</v>
      </c>
      <c r="F201" s="127" t="s">
        <v>752</v>
      </c>
      <c r="G201" s="126" t="s">
        <v>753</v>
      </c>
      <c r="H201" s="125" t="s">
        <v>754</v>
      </c>
      <c r="I201" s="124">
        <v>0</v>
      </c>
      <c r="J201" s="123" t="s">
        <v>426</v>
      </c>
    </row>
    <row r="202" spans="1:10" ht="55.95" hidden="1" x14ac:dyDescent="0.2">
      <c r="A202" s="130" t="s">
        <v>1817</v>
      </c>
      <c r="B202" s="130" t="s">
        <v>703</v>
      </c>
      <c r="C202" s="129" t="s">
        <v>704</v>
      </c>
      <c r="D202" s="128" t="s">
        <v>745</v>
      </c>
      <c r="E202" s="37" t="s">
        <v>120</v>
      </c>
      <c r="F202" s="127" t="s">
        <v>755</v>
      </c>
      <c r="G202" s="126" t="s">
        <v>756</v>
      </c>
      <c r="H202" s="125" t="s">
        <v>757</v>
      </c>
      <c r="I202" s="124">
        <v>0</v>
      </c>
      <c r="J202" s="131" t="s">
        <v>426</v>
      </c>
    </row>
    <row r="203" spans="1:10" ht="55.95" hidden="1" x14ac:dyDescent="0.2">
      <c r="A203" s="130" t="s">
        <v>1817</v>
      </c>
      <c r="B203" s="130" t="s">
        <v>703</v>
      </c>
      <c r="C203" s="129" t="s">
        <v>704</v>
      </c>
      <c r="D203" s="128" t="s">
        <v>745</v>
      </c>
      <c r="E203" s="37" t="s">
        <v>120</v>
      </c>
      <c r="F203" s="127" t="s">
        <v>758</v>
      </c>
      <c r="G203" s="126" t="s">
        <v>759</v>
      </c>
      <c r="H203" s="125" t="s">
        <v>760</v>
      </c>
      <c r="I203" s="124">
        <v>1</v>
      </c>
      <c r="J203" s="123" t="s">
        <v>426</v>
      </c>
    </row>
    <row r="204" spans="1:10" ht="97.95" hidden="1" x14ac:dyDescent="0.2">
      <c r="A204" s="130" t="s">
        <v>1817</v>
      </c>
      <c r="B204" s="130" t="s">
        <v>703</v>
      </c>
      <c r="C204" s="129" t="s">
        <v>704</v>
      </c>
      <c r="D204" s="128" t="s">
        <v>745</v>
      </c>
      <c r="E204" s="37" t="s">
        <v>120</v>
      </c>
      <c r="F204" s="127" t="s">
        <v>761</v>
      </c>
      <c r="G204" s="126" t="s">
        <v>762</v>
      </c>
      <c r="H204" s="125" t="s">
        <v>763</v>
      </c>
      <c r="I204" s="124">
        <v>0</v>
      </c>
      <c r="J204" s="131" t="s">
        <v>426</v>
      </c>
    </row>
    <row r="205" spans="1:10" ht="55.95" hidden="1" x14ac:dyDescent="0.2">
      <c r="A205" s="130" t="s">
        <v>1817</v>
      </c>
      <c r="B205" s="130" t="s">
        <v>703</v>
      </c>
      <c r="C205" s="129" t="s">
        <v>704</v>
      </c>
      <c r="D205" s="128" t="s">
        <v>745</v>
      </c>
      <c r="E205" s="37" t="s">
        <v>120</v>
      </c>
      <c r="F205" s="127" t="s">
        <v>764</v>
      </c>
      <c r="G205" s="126" t="s">
        <v>765</v>
      </c>
      <c r="H205" s="125" t="s">
        <v>766</v>
      </c>
      <c r="I205" s="124">
        <v>0</v>
      </c>
      <c r="J205" s="123" t="s">
        <v>426</v>
      </c>
    </row>
    <row r="206" spans="1:10" ht="70.05" hidden="1" x14ac:dyDescent="0.2">
      <c r="A206" s="130" t="s">
        <v>1817</v>
      </c>
      <c r="B206" s="130" t="s">
        <v>703</v>
      </c>
      <c r="C206" s="129" t="s">
        <v>704</v>
      </c>
      <c r="D206" s="128" t="s">
        <v>767</v>
      </c>
      <c r="E206" s="37" t="s">
        <v>120</v>
      </c>
      <c r="F206" s="127" t="s">
        <v>768</v>
      </c>
      <c r="G206" s="126" t="s">
        <v>769</v>
      </c>
      <c r="H206" s="125" t="s">
        <v>770</v>
      </c>
      <c r="I206" s="124">
        <v>1</v>
      </c>
      <c r="J206" s="131" t="s">
        <v>426</v>
      </c>
    </row>
    <row r="207" spans="1:10" ht="55.95" hidden="1" x14ac:dyDescent="0.2">
      <c r="A207" s="130" t="s">
        <v>1817</v>
      </c>
      <c r="B207" s="130" t="s">
        <v>703</v>
      </c>
      <c r="C207" s="129" t="s">
        <v>704</v>
      </c>
      <c r="D207" s="128" t="s">
        <v>767</v>
      </c>
      <c r="E207" s="37" t="s">
        <v>261</v>
      </c>
      <c r="F207" s="127" t="s">
        <v>771</v>
      </c>
      <c r="G207" s="126" t="s">
        <v>772</v>
      </c>
      <c r="H207" s="125" t="s">
        <v>773</v>
      </c>
      <c r="I207" s="124">
        <v>1</v>
      </c>
      <c r="J207" s="123" t="s">
        <v>426</v>
      </c>
    </row>
    <row r="208" spans="1:10" ht="55.95" hidden="1" x14ac:dyDescent="0.2">
      <c r="A208" s="130" t="s">
        <v>1817</v>
      </c>
      <c r="B208" s="130" t="s">
        <v>703</v>
      </c>
      <c r="C208" s="129" t="s">
        <v>704</v>
      </c>
      <c r="D208" s="128" t="s">
        <v>767</v>
      </c>
      <c r="E208" s="37" t="s">
        <v>120</v>
      </c>
      <c r="F208" s="127" t="s">
        <v>774</v>
      </c>
      <c r="G208" s="126" t="s">
        <v>775</v>
      </c>
      <c r="H208" s="125" t="s">
        <v>776</v>
      </c>
      <c r="I208" s="124">
        <v>0</v>
      </c>
      <c r="J208" s="131" t="s">
        <v>426</v>
      </c>
    </row>
    <row r="209" spans="1:10" ht="84" hidden="1" x14ac:dyDescent="0.2">
      <c r="A209" s="130" t="s">
        <v>1817</v>
      </c>
      <c r="B209" s="130" t="s">
        <v>703</v>
      </c>
      <c r="C209" s="129" t="s">
        <v>704</v>
      </c>
      <c r="D209" s="128" t="s">
        <v>767</v>
      </c>
      <c r="E209" s="37" t="s">
        <v>261</v>
      </c>
      <c r="F209" s="127" t="s">
        <v>777</v>
      </c>
      <c r="G209" s="126" t="s">
        <v>778</v>
      </c>
      <c r="H209" s="125" t="s">
        <v>779</v>
      </c>
      <c r="I209" s="124">
        <v>0</v>
      </c>
      <c r="J209" s="123" t="s">
        <v>426</v>
      </c>
    </row>
    <row r="210" spans="1:10" ht="55.95" hidden="1" x14ac:dyDescent="0.2">
      <c r="A210" s="130" t="s">
        <v>1817</v>
      </c>
      <c r="B210" s="130" t="s">
        <v>703</v>
      </c>
      <c r="C210" s="129" t="s">
        <v>704</v>
      </c>
      <c r="D210" s="128" t="s">
        <v>767</v>
      </c>
      <c r="E210" s="37" t="s">
        <v>261</v>
      </c>
      <c r="F210" s="127" t="s">
        <v>780</v>
      </c>
      <c r="G210" s="126" t="s">
        <v>781</v>
      </c>
      <c r="H210" s="125" t="s">
        <v>782</v>
      </c>
      <c r="I210" s="124">
        <v>0</v>
      </c>
      <c r="J210" s="131" t="s">
        <v>426</v>
      </c>
    </row>
    <row r="211" spans="1:10" ht="70.05" hidden="1" x14ac:dyDescent="0.2">
      <c r="A211" s="130" t="s">
        <v>1817</v>
      </c>
      <c r="B211" s="130" t="s">
        <v>703</v>
      </c>
      <c r="C211" s="129" t="s">
        <v>704</v>
      </c>
      <c r="D211" s="128" t="s">
        <v>767</v>
      </c>
      <c r="E211" s="37" t="s">
        <v>261</v>
      </c>
      <c r="F211" s="127" t="s">
        <v>783</v>
      </c>
      <c r="G211" s="126" t="s">
        <v>784</v>
      </c>
      <c r="H211" s="125" t="s">
        <v>785</v>
      </c>
      <c r="I211" s="124">
        <v>1</v>
      </c>
      <c r="J211" s="123" t="s">
        <v>426</v>
      </c>
    </row>
    <row r="212" spans="1:10" ht="55.95" hidden="1" x14ac:dyDescent="0.2">
      <c r="A212" s="130" t="s">
        <v>1817</v>
      </c>
      <c r="B212" s="130" t="s">
        <v>703</v>
      </c>
      <c r="C212" s="129" t="s">
        <v>704</v>
      </c>
      <c r="D212" s="128" t="s">
        <v>786</v>
      </c>
      <c r="E212" s="37" t="s">
        <v>120</v>
      </c>
      <c r="F212" s="127" t="s">
        <v>787</v>
      </c>
      <c r="G212" s="126" t="s">
        <v>788</v>
      </c>
      <c r="H212" s="125" t="s">
        <v>789</v>
      </c>
      <c r="I212" s="124">
        <v>0</v>
      </c>
      <c r="J212" s="131" t="s">
        <v>426</v>
      </c>
    </row>
    <row r="213" spans="1:10" ht="55.95" hidden="1" x14ac:dyDescent="0.2">
      <c r="A213" s="130" t="s">
        <v>1817</v>
      </c>
      <c r="B213" s="130" t="s">
        <v>703</v>
      </c>
      <c r="C213" s="129" t="s">
        <v>704</v>
      </c>
      <c r="D213" s="128" t="s">
        <v>786</v>
      </c>
      <c r="E213" s="37" t="s">
        <v>261</v>
      </c>
      <c r="F213" s="127" t="s">
        <v>790</v>
      </c>
      <c r="G213" s="126" t="s">
        <v>791</v>
      </c>
      <c r="H213" s="125" t="s">
        <v>792</v>
      </c>
      <c r="I213" s="124">
        <v>1</v>
      </c>
      <c r="J213" s="123" t="s">
        <v>426</v>
      </c>
    </row>
    <row r="214" spans="1:10" ht="55.95" hidden="1" x14ac:dyDescent="0.2">
      <c r="A214" s="130" t="s">
        <v>1817</v>
      </c>
      <c r="B214" s="130" t="s">
        <v>703</v>
      </c>
      <c r="C214" s="129" t="s">
        <v>704</v>
      </c>
      <c r="D214" s="128" t="s">
        <v>786</v>
      </c>
      <c r="E214" s="37" t="s">
        <v>120</v>
      </c>
      <c r="F214" s="127" t="s">
        <v>793</v>
      </c>
      <c r="G214" s="126" t="s">
        <v>794</v>
      </c>
      <c r="H214" s="125" t="s">
        <v>795</v>
      </c>
      <c r="I214" s="124">
        <v>0</v>
      </c>
      <c r="J214" s="131" t="s">
        <v>426</v>
      </c>
    </row>
    <row r="215" spans="1:10" ht="55.95" hidden="1" x14ac:dyDescent="0.2">
      <c r="A215" s="130" t="s">
        <v>1817</v>
      </c>
      <c r="B215" s="130" t="s">
        <v>703</v>
      </c>
      <c r="C215" s="129" t="s">
        <v>704</v>
      </c>
      <c r="D215" s="128" t="s">
        <v>786</v>
      </c>
      <c r="E215" s="37" t="s">
        <v>261</v>
      </c>
      <c r="F215" s="127" t="s">
        <v>796</v>
      </c>
      <c r="G215" s="126" t="s">
        <v>797</v>
      </c>
      <c r="H215" s="125" t="s">
        <v>660</v>
      </c>
      <c r="I215" s="124">
        <v>1</v>
      </c>
      <c r="J215" s="123" t="s">
        <v>426</v>
      </c>
    </row>
    <row r="216" spans="1:10" ht="55.95" hidden="1" x14ac:dyDescent="0.2">
      <c r="A216" s="130" t="s">
        <v>1817</v>
      </c>
      <c r="B216" s="130" t="s">
        <v>703</v>
      </c>
      <c r="C216" s="129" t="s">
        <v>798</v>
      </c>
      <c r="D216" s="128" t="s">
        <v>799</v>
      </c>
      <c r="E216" s="37" t="s">
        <v>800</v>
      </c>
      <c r="F216" s="127" t="s">
        <v>801</v>
      </c>
      <c r="G216" s="126" t="s">
        <v>802</v>
      </c>
      <c r="H216" s="125" t="s">
        <v>803</v>
      </c>
      <c r="I216" s="124">
        <v>40</v>
      </c>
      <c r="J216" s="131" t="s">
        <v>804</v>
      </c>
    </row>
    <row r="217" spans="1:10" ht="55.95" hidden="1" x14ac:dyDescent="0.2">
      <c r="A217" s="130" t="s">
        <v>1817</v>
      </c>
      <c r="B217" s="130" t="s">
        <v>703</v>
      </c>
      <c r="C217" s="129" t="s">
        <v>798</v>
      </c>
      <c r="D217" s="128" t="s">
        <v>799</v>
      </c>
      <c r="E217" s="37" t="s">
        <v>800</v>
      </c>
      <c r="F217" s="127" t="s">
        <v>805</v>
      </c>
      <c r="G217" s="126" t="s">
        <v>806</v>
      </c>
      <c r="H217" s="125" t="s">
        <v>807</v>
      </c>
      <c r="I217" s="124"/>
      <c r="J217" s="123" t="s">
        <v>804</v>
      </c>
    </row>
    <row r="218" spans="1:10" ht="55.95" hidden="1" x14ac:dyDescent="0.2">
      <c r="A218" s="130" t="s">
        <v>1817</v>
      </c>
      <c r="B218" s="130" t="s">
        <v>703</v>
      </c>
      <c r="C218" s="129" t="s">
        <v>798</v>
      </c>
      <c r="D218" s="125" t="s">
        <v>808</v>
      </c>
      <c r="E218" s="37" t="s">
        <v>800</v>
      </c>
      <c r="F218" s="127" t="s">
        <v>809</v>
      </c>
      <c r="G218" s="126" t="s">
        <v>810</v>
      </c>
      <c r="H218" s="125" t="s">
        <v>811</v>
      </c>
      <c r="I218" s="124">
        <v>30000</v>
      </c>
      <c r="J218" s="131" t="s">
        <v>804</v>
      </c>
    </row>
    <row r="219" spans="1:10" ht="55.95" hidden="1" x14ac:dyDescent="0.2">
      <c r="A219" s="130" t="s">
        <v>1817</v>
      </c>
      <c r="B219" s="130" t="s">
        <v>703</v>
      </c>
      <c r="C219" s="129" t="s">
        <v>798</v>
      </c>
      <c r="D219" s="128" t="s">
        <v>812</v>
      </c>
      <c r="E219" s="37" t="s">
        <v>800</v>
      </c>
      <c r="F219" s="127" t="s">
        <v>813</v>
      </c>
      <c r="G219" s="126" t="s">
        <v>814</v>
      </c>
      <c r="H219" s="125" t="s">
        <v>815</v>
      </c>
      <c r="I219" s="124">
        <v>1</v>
      </c>
      <c r="J219" s="123" t="s">
        <v>804</v>
      </c>
    </row>
    <row r="220" spans="1:10" ht="55.95" hidden="1" x14ac:dyDescent="0.2">
      <c r="A220" s="130" t="s">
        <v>1817</v>
      </c>
      <c r="B220" s="130" t="s">
        <v>703</v>
      </c>
      <c r="C220" s="129" t="s">
        <v>798</v>
      </c>
      <c r="D220" s="128" t="s">
        <v>812</v>
      </c>
      <c r="E220" s="37" t="s">
        <v>800</v>
      </c>
      <c r="F220" s="127" t="s">
        <v>816</v>
      </c>
      <c r="G220" s="126" t="s">
        <v>817</v>
      </c>
      <c r="H220" s="125" t="s">
        <v>818</v>
      </c>
      <c r="I220" s="124">
        <v>2</v>
      </c>
      <c r="J220" s="131" t="s">
        <v>804</v>
      </c>
    </row>
    <row r="221" spans="1:10" ht="55.95" hidden="1" x14ac:dyDescent="0.2">
      <c r="A221" s="130" t="s">
        <v>1817</v>
      </c>
      <c r="B221" s="130" t="s">
        <v>703</v>
      </c>
      <c r="C221" s="129" t="s">
        <v>798</v>
      </c>
      <c r="D221" s="128" t="s">
        <v>812</v>
      </c>
      <c r="E221" s="37" t="s">
        <v>800</v>
      </c>
      <c r="F221" s="127" t="s">
        <v>819</v>
      </c>
      <c r="G221" s="126" t="s">
        <v>820</v>
      </c>
      <c r="H221" s="125" t="s">
        <v>821</v>
      </c>
      <c r="I221" s="124">
        <v>0</v>
      </c>
      <c r="J221" s="123" t="s">
        <v>804</v>
      </c>
    </row>
    <row r="222" spans="1:10" ht="55.95" hidden="1" x14ac:dyDescent="0.2">
      <c r="A222" s="130" t="s">
        <v>1817</v>
      </c>
      <c r="B222" s="130" t="s">
        <v>703</v>
      </c>
      <c r="C222" s="129" t="s">
        <v>798</v>
      </c>
      <c r="D222" s="128" t="s">
        <v>812</v>
      </c>
      <c r="E222" s="37" t="s">
        <v>800</v>
      </c>
      <c r="F222" s="127" t="s">
        <v>822</v>
      </c>
      <c r="G222" s="126" t="s">
        <v>823</v>
      </c>
      <c r="H222" s="125" t="s">
        <v>824</v>
      </c>
      <c r="I222" s="124">
        <v>0</v>
      </c>
      <c r="J222" s="131" t="s">
        <v>804</v>
      </c>
    </row>
    <row r="223" spans="1:10" ht="55.95" hidden="1" x14ac:dyDescent="0.2">
      <c r="A223" s="130" t="s">
        <v>1817</v>
      </c>
      <c r="B223" s="130" t="s">
        <v>703</v>
      </c>
      <c r="C223" s="129" t="s">
        <v>798</v>
      </c>
      <c r="D223" s="128" t="s">
        <v>812</v>
      </c>
      <c r="E223" s="37" t="s">
        <v>800</v>
      </c>
      <c r="F223" s="127" t="s">
        <v>825</v>
      </c>
      <c r="G223" s="126" t="s">
        <v>826</v>
      </c>
      <c r="H223" s="125" t="s">
        <v>827</v>
      </c>
      <c r="I223" s="124">
        <v>1</v>
      </c>
      <c r="J223" s="123" t="s">
        <v>804</v>
      </c>
    </row>
    <row r="224" spans="1:10" ht="55.95" hidden="1" x14ac:dyDescent="0.2">
      <c r="A224" s="130" t="s">
        <v>1817</v>
      </c>
      <c r="B224" s="130" t="s">
        <v>703</v>
      </c>
      <c r="C224" s="129" t="s">
        <v>798</v>
      </c>
      <c r="D224" s="128" t="s">
        <v>828</v>
      </c>
      <c r="E224" s="37" t="s">
        <v>800</v>
      </c>
      <c r="F224" s="127" t="s">
        <v>829</v>
      </c>
      <c r="G224" s="126" t="s">
        <v>830</v>
      </c>
      <c r="H224" s="125" t="s">
        <v>831</v>
      </c>
      <c r="I224" s="124">
        <v>1</v>
      </c>
      <c r="J224" s="131" t="s">
        <v>804</v>
      </c>
    </row>
    <row r="225" spans="1:10" ht="55.95" hidden="1" x14ac:dyDescent="0.2">
      <c r="A225" s="130" t="s">
        <v>1817</v>
      </c>
      <c r="B225" s="130" t="s">
        <v>703</v>
      </c>
      <c r="C225" s="129" t="s">
        <v>798</v>
      </c>
      <c r="D225" s="128" t="s">
        <v>828</v>
      </c>
      <c r="E225" s="37" t="s">
        <v>800</v>
      </c>
      <c r="F225" s="127" t="s">
        <v>832</v>
      </c>
      <c r="G225" s="126" t="s">
        <v>833</v>
      </c>
      <c r="H225" s="125" t="s">
        <v>834</v>
      </c>
      <c r="I225" s="124">
        <v>2</v>
      </c>
      <c r="J225" s="123" t="s">
        <v>804</v>
      </c>
    </row>
    <row r="226" spans="1:10" ht="55.95" hidden="1" x14ac:dyDescent="0.2">
      <c r="A226" s="130" t="s">
        <v>1817</v>
      </c>
      <c r="B226" s="130" t="s">
        <v>703</v>
      </c>
      <c r="C226" s="129" t="s">
        <v>798</v>
      </c>
      <c r="D226" s="128" t="s">
        <v>828</v>
      </c>
      <c r="E226" s="37" t="s">
        <v>800</v>
      </c>
      <c r="F226" s="127" t="s">
        <v>835</v>
      </c>
      <c r="G226" s="126" t="s">
        <v>836</v>
      </c>
      <c r="H226" s="125" t="s">
        <v>831</v>
      </c>
      <c r="I226" s="124">
        <v>1</v>
      </c>
      <c r="J226" s="131" t="s">
        <v>804</v>
      </c>
    </row>
    <row r="227" spans="1:10" ht="55.95" hidden="1" x14ac:dyDescent="0.2">
      <c r="A227" s="130" t="s">
        <v>1817</v>
      </c>
      <c r="B227" s="130" t="s">
        <v>703</v>
      </c>
      <c r="C227" s="129" t="s">
        <v>798</v>
      </c>
      <c r="D227" s="128" t="s">
        <v>828</v>
      </c>
      <c r="E227" s="37" t="s">
        <v>800</v>
      </c>
      <c r="F227" s="127" t="s">
        <v>837</v>
      </c>
      <c r="G227" s="126" t="s">
        <v>838</v>
      </c>
      <c r="H227" s="125" t="s">
        <v>831</v>
      </c>
      <c r="I227" s="124">
        <v>1</v>
      </c>
      <c r="J227" s="123" t="s">
        <v>804</v>
      </c>
    </row>
    <row r="228" spans="1:10" ht="55.95" hidden="1" x14ac:dyDescent="0.2">
      <c r="A228" s="130" t="s">
        <v>1817</v>
      </c>
      <c r="B228" s="130" t="s">
        <v>703</v>
      </c>
      <c r="C228" s="129" t="s">
        <v>798</v>
      </c>
      <c r="D228" s="128" t="s">
        <v>828</v>
      </c>
      <c r="E228" s="37" t="s">
        <v>800</v>
      </c>
      <c r="F228" s="127" t="s">
        <v>839</v>
      </c>
      <c r="G228" s="126" t="s">
        <v>840</v>
      </c>
      <c r="H228" s="125" t="s">
        <v>831</v>
      </c>
      <c r="I228" s="124">
        <v>1</v>
      </c>
      <c r="J228" s="131" t="s">
        <v>804</v>
      </c>
    </row>
    <row r="229" spans="1:10" ht="55.95" hidden="1" x14ac:dyDescent="0.2">
      <c r="A229" s="130" t="s">
        <v>1817</v>
      </c>
      <c r="B229" s="130" t="s">
        <v>703</v>
      </c>
      <c r="C229" s="129" t="s">
        <v>798</v>
      </c>
      <c r="D229" s="128" t="s">
        <v>828</v>
      </c>
      <c r="E229" s="37" t="s">
        <v>800</v>
      </c>
      <c r="F229" s="127" t="s">
        <v>841</v>
      </c>
      <c r="G229" s="126" t="s">
        <v>842</v>
      </c>
      <c r="H229" s="125" t="s">
        <v>831</v>
      </c>
      <c r="I229" s="124">
        <v>1</v>
      </c>
      <c r="J229" s="123" t="s">
        <v>804</v>
      </c>
    </row>
    <row r="230" spans="1:10" ht="55.95" hidden="1" x14ac:dyDescent="0.2">
      <c r="A230" s="130" t="s">
        <v>1817</v>
      </c>
      <c r="B230" s="130" t="s">
        <v>703</v>
      </c>
      <c r="C230" s="129" t="s">
        <v>798</v>
      </c>
      <c r="D230" s="128" t="s">
        <v>828</v>
      </c>
      <c r="E230" s="37" t="s">
        <v>800</v>
      </c>
      <c r="F230" s="127" t="s">
        <v>843</v>
      </c>
      <c r="G230" s="126" t="s">
        <v>844</v>
      </c>
      <c r="H230" s="125" t="s">
        <v>831</v>
      </c>
      <c r="I230" s="124">
        <v>1</v>
      </c>
      <c r="J230" s="131" t="s">
        <v>804</v>
      </c>
    </row>
    <row r="231" spans="1:10" ht="55.95" hidden="1" x14ac:dyDescent="0.2">
      <c r="A231" s="130" t="s">
        <v>1817</v>
      </c>
      <c r="B231" s="130" t="s">
        <v>703</v>
      </c>
      <c r="C231" s="129" t="s">
        <v>798</v>
      </c>
      <c r="D231" s="128" t="s">
        <v>828</v>
      </c>
      <c r="E231" s="37" t="s">
        <v>800</v>
      </c>
      <c r="F231" s="127" t="s">
        <v>845</v>
      </c>
      <c r="G231" s="126" t="s">
        <v>846</v>
      </c>
      <c r="H231" s="125" t="s">
        <v>831</v>
      </c>
      <c r="I231" s="124">
        <v>1</v>
      </c>
      <c r="J231" s="123" t="s">
        <v>804</v>
      </c>
    </row>
    <row r="232" spans="1:10" ht="55.95" hidden="1" x14ac:dyDescent="0.2">
      <c r="A232" s="130" t="s">
        <v>1817</v>
      </c>
      <c r="B232" s="130" t="s">
        <v>703</v>
      </c>
      <c r="C232" s="129" t="s">
        <v>798</v>
      </c>
      <c r="D232" s="128" t="s">
        <v>828</v>
      </c>
      <c r="E232" s="37" t="s">
        <v>800</v>
      </c>
      <c r="F232" s="127" t="s">
        <v>847</v>
      </c>
      <c r="G232" s="126" t="s">
        <v>848</v>
      </c>
      <c r="H232" s="125" t="s">
        <v>849</v>
      </c>
      <c r="I232" s="124">
        <v>15</v>
      </c>
      <c r="J232" s="131" t="s">
        <v>804</v>
      </c>
    </row>
    <row r="233" spans="1:10" ht="55.95" hidden="1" x14ac:dyDescent="0.2">
      <c r="A233" s="130" t="s">
        <v>1817</v>
      </c>
      <c r="B233" s="130" t="s">
        <v>703</v>
      </c>
      <c r="C233" s="129" t="s">
        <v>798</v>
      </c>
      <c r="D233" s="128" t="s">
        <v>828</v>
      </c>
      <c r="E233" s="37" t="s">
        <v>120</v>
      </c>
      <c r="F233" s="127" t="s">
        <v>850</v>
      </c>
      <c r="G233" s="126" t="s">
        <v>851</v>
      </c>
      <c r="H233" s="125" t="s">
        <v>580</v>
      </c>
      <c r="I233" s="124">
        <v>0</v>
      </c>
      <c r="J233" s="123" t="s">
        <v>804</v>
      </c>
    </row>
    <row r="234" spans="1:10" ht="55.95" hidden="1" x14ac:dyDescent="0.2">
      <c r="A234" s="130" t="s">
        <v>1817</v>
      </c>
      <c r="B234" s="130" t="s">
        <v>703</v>
      </c>
      <c r="C234" s="129" t="s">
        <v>798</v>
      </c>
      <c r="D234" s="128" t="s">
        <v>828</v>
      </c>
      <c r="E234" s="37" t="s">
        <v>120</v>
      </c>
      <c r="F234" s="127" t="s">
        <v>852</v>
      </c>
      <c r="G234" s="126" t="s">
        <v>853</v>
      </c>
      <c r="H234" s="125" t="s">
        <v>854</v>
      </c>
      <c r="I234" s="125"/>
      <c r="J234" s="131" t="s">
        <v>804</v>
      </c>
    </row>
    <row r="235" spans="1:10" ht="70.05" hidden="1" x14ac:dyDescent="0.2">
      <c r="A235" s="130" t="s">
        <v>1811</v>
      </c>
      <c r="B235" s="37" t="s">
        <v>855</v>
      </c>
      <c r="C235" s="129" t="s">
        <v>856</v>
      </c>
      <c r="D235" s="128" t="s">
        <v>857</v>
      </c>
      <c r="E235" s="37" t="s">
        <v>858</v>
      </c>
      <c r="F235" s="127" t="s">
        <v>859</v>
      </c>
      <c r="G235" s="126" t="s">
        <v>860</v>
      </c>
      <c r="H235" s="137" t="s">
        <v>861</v>
      </c>
      <c r="I235" s="124">
        <v>650</v>
      </c>
      <c r="J235" s="123" t="s">
        <v>862</v>
      </c>
    </row>
    <row r="236" spans="1:10" ht="139.94999999999999" hidden="1" x14ac:dyDescent="0.2">
      <c r="A236" s="130" t="s">
        <v>1811</v>
      </c>
      <c r="B236" s="37" t="s">
        <v>855</v>
      </c>
      <c r="C236" s="129" t="s">
        <v>856</v>
      </c>
      <c r="D236" s="128" t="s">
        <v>857</v>
      </c>
      <c r="E236" s="37" t="s">
        <v>120</v>
      </c>
      <c r="F236" s="127" t="s">
        <v>863</v>
      </c>
      <c r="G236" s="126" t="s">
        <v>1816</v>
      </c>
      <c r="H236" s="136" t="s">
        <v>864</v>
      </c>
      <c r="I236" s="124">
        <v>0</v>
      </c>
      <c r="J236" s="131" t="s">
        <v>862</v>
      </c>
    </row>
    <row r="237" spans="1:10" ht="97.95" hidden="1" x14ac:dyDescent="0.2">
      <c r="A237" s="130" t="s">
        <v>1811</v>
      </c>
      <c r="B237" s="37" t="s">
        <v>855</v>
      </c>
      <c r="C237" s="129" t="s">
        <v>856</v>
      </c>
      <c r="D237" s="128" t="s">
        <v>857</v>
      </c>
      <c r="E237" s="37" t="s">
        <v>858</v>
      </c>
      <c r="F237" s="127" t="s">
        <v>865</v>
      </c>
      <c r="G237" s="126" t="s">
        <v>866</v>
      </c>
      <c r="H237" s="137" t="s">
        <v>867</v>
      </c>
      <c r="I237" s="124">
        <v>27</v>
      </c>
      <c r="J237" s="123" t="s">
        <v>862</v>
      </c>
    </row>
    <row r="238" spans="1:10" ht="84" hidden="1" x14ac:dyDescent="0.2">
      <c r="A238" s="130" t="s">
        <v>1811</v>
      </c>
      <c r="B238" s="37" t="s">
        <v>855</v>
      </c>
      <c r="C238" s="129" t="s">
        <v>856</v>
      </c>
      <c r="D238" s="128" t="s">
        <v>857</v>
      </c>
      <c r="E238" s="37" t="s">
        <v>261</v>
      </c>
      <c r="F238" s="127" t="s">
        <v>868</v>
      </c>
      <c r="G238" s="126" t="s">
        <v>869</v>
      </c>
      <c r="H238" s="136" t="s">
        <v>870</v>
      </c>
      <c r="I238" s="124">
        <v>15</v>
      </c>
      <c r="J238" s="131" t="s">
        <v>862</v>
      </c>
    </row>
    <row r="239" spans="1:10" ht="70.05" hidden="1" x14ac:dyDescent="0.2">
      <c r="A239" s="130" t="s">
        <v>1811</v>
      </c>
      <c r="B239" s="37" t="s">
        <v>855</v>
      </c>
      <c r="C239" s="129" t="s">
        <v>856</v>
      </c>
      <c r="D239" s="128" t="s">
        <v>857</v>
      </c>
      <c r="E239" s="37" t="s">
        <v>120</v>
      </c>
      <c r="F239" s="127" t="s">
        <v>871</v>
      </c>
      <c r="G239" s="126" t="s">
        <v>872</v>
      </c>
      <c r="H239" s="137" t="s">
        <v>1815</v>
      </c>
      <c r="I239" s="125"/>
      <c r="J239" s="123" t="s">
        <v>1814</v>
      </c>
    </row>
    <row r="240" spans="1:10" ht="84" hidden="1" x14ac:dyDescent="0.2">
      <c r="A240" s="130" t="s">
        <v>1811</v>
      </c>
      <c r="B240" s="37" t="s">
        <v>855</v>
      </c>
      <c r="C240" s="129" t="s">
        <v>856</v>
      </c>
      <c r="D240" s="128" t="s">
        <v>873</v>
      </c>
      <c r="E240" s="37" t="s">
        <v>261</v>
      </c>
      <c r="F240" s="127" t="s">
        <v>874</v>
      </c>
      <c r="G240" s="126" t="s">
        <v>875</v>
      </c>
      <c r="H240" s="136" t="s">
        <v>876</v>
      </c>
      <c r="I240" s="124">
        <v>750</v>
      </c>
      <c r="J240" s="131" t="s">
        <v>862</v>
      </c>
    </row>
    <row r="241" spans="1:10" ht="112.05" hidden="1" x14ac:dyDescent="0.2">
      <c r="A241" s="130" t="s">
        <v>1811</v>
      </c>
      <c r="B241" s="37" t="s">
        <v>855</v>
      </c>
      <c r="C241" s="129" t="s">
        <v>856</v>
      </c>
      <c r="D241" s="128" t="s">
        <v>873</v>
      </c>
      <c r="E241" s="37" t="s">
        <v>120</v>
      </c>
      <c r="F241" s="127" t="s">
        <v>877</v>
      </c>
      <c r="G241" s="126" t="s">
        <v>878</v>
      </c>
      <c r="H241" s="137" t="s">
        <v>879</v>
      </c>
      <c r="I241" s="124">
        <v>400</v>
      </c>
      <c r="J241" s="123" t="s">
        <v>862</v>
      </c>
    </row>
    <row r="242" spans="1:10" ht="139.94999999999999" hidden="1" x14ac:dyDescent="0.2">
      <c r="A242" s="130" t="s">
        <v>1811</v>
      </c>
      <c r="B242" s="37" t="s">
        <v>855</v>
      </c>
      <c r="C242" s="129" t="s">
        <v>856</v>
      </c>
      <c r="D242" s="128" t="s">
        <v>873</v>
      </c>
      <c r="E242" s="37" t="s">
        <v>858</v>
      </c>
      <c r="F242" s="127" t="s">
        <v>880</v>
      </c>
      <c r="G242" s="126" t="s">
        <v>881</v>
      </c>
      <c r="H242" s="136" t="s">
        <v>882</v>
      </c>
      <c r="I242" s="124"/>
      <c r="J242" s="131" t="s">
        <v>862</v>
      </c>
    </row>
    <row r="243" spans="1:10" ht="70.05" hidden="1" x14ac:dyDescent="0.2">
      <c r="A243" s="130" t="s">
        <v>1811</v>
      </c>
      <c r="B243" s="37" t="s">
        <v>855</v>
      </c>
      <c r="C243" s="129" t="s">
        <v>856</v>
      </c>
      <c r="D243" s="128" t="s">
        <v>873</v>
      </c>
      <c r="E243" s="37" t="s">
        <v>120</v>
      </c>
      <c r="F243" s="127" t="s">
        <v>883</v>
      </c>
      <c r="G243" s="126" t="s">
        <v>884</v>
      </c>
      <c r="H243" s="137" t="s">
        <v>885</v>
      </c>
      <c r="I243" s="124">
        <v>8</v>
      </c>
      <c r="J243" s="123" t="s">
        <v>862</v>
      </c>
    </row>
    <row r="244" spans="1:10" ht="97.95" hidden="1" x14ac:dyDescent="0.2">
      <c r="A244" s="130" t="s">
        <v>1811</v>
      </c>
      <c r="B244" s="37" t="s">
        <v>855</v>
      </c>
      <c r="C244" s="129" t="s">
        <v>856</v>
      </c>
      <c r="D244" s="128" t="s">
        <v>886</v>
      </c>
      <c r="E244" s="37" t="s">
        <v>858</v>
      </c>
      <c r="F244" s="127" t="s">
        <v>887</v>
      </c>
      <c r="G244" s="126" t="s">
        <v>888</v>
      </c>
      <c r="H244" s="136" t="s">
        <v>889</v>
      </c>
      <c r="I244" s="124">
        <v>0</v>
      </c>
      <c r="J244" s="131" t="s">
        <v>862</v>
      </c>
    </row>
    <row r="245" spans="1:10" ht="70.05" hidden="1" x14ac:dyDescent="0.2">
      <c r="A245" s="130" t="s">
        <v>1811</v>
      </c>
      <c r="B245" s="37" t="s">
        <v>855</v>
      </c>
      <c r="C245" s="129" t="s">
        <v>856</v>
      </c>
      <c r="D245" s="128" t="s">
        <v>886</v>
      </c>
      <c r="E245" s="37" t="s">
        <v>858</v>
      </c>
      <c r="F245" s="127" t="s">
        <v>890</v>
      </c>
      <c r="G245" s="126" t="s">
        <v>891</v>
      </c>
      <c r="H245" s="137" t="s">
        <v>892</v>
      </c>
      <c r="I245" s="124"/>
      <c r="J245" s="123" t="s">
        <v>862</v>
      </c>
    </row>
    <row r="246" spans="1:10" ht="84" hidden="1" x14ac:dyDescent="0.2">
      <c r="A246" s="130" t="s">
        <v>1811</v>
      </c>
      <c r="B246" s="37" t="s">
        <v>855</v>
      </c>
      <c r="C246" s="129" t="s">
        <v>856</v>
      </c>
      <c r="D246" s="128" t="s">
        <v>886</v>
      </c>
      <c r="E246" s="37" t="s">
        <v>858</v>
      </c>
      <c r="F246" s="127" t="s">
        <v>893</v>
      </c>
      <c r="G246" s="126" t="s">
        <v>894</v>
      </c>
      <c r="H246" s="136" t="s">
        <v>895</v>
      </c>
      <c r="I246" s="124">
        <v>0</v>
      </c>
      <c r="J246" s="131" t="s">
        <v>862</v>
      </c>
    </row>
    <row r="247" spans="1:10" ht="55.95" hidden="1" x14ac:dyDescent="0.2">
      <c r="A247" s="130" t="s">
        <v>1811</v>
      </c>
      <c r="B247" s="37" t="s">
        <v>855</v>
      </c>
      <c r="C247" s="129" t="s">
        <v>896</v>
      </c>
      <c r="D247" s="128" t="s">
        <v>897</v>
      </c>
      <c r="E247" s="37" t="s">
        <v>120</v>
      </c>
      <c r="F247" s="127" t="s">
        <v>898</v>
      </c>
      <c r="G247" s="126" t="s">
        <v>899</v>
      </c>
      <c r="H247" s="137" t="s">
        <v>900</v>
      </c>
      <c r="I247" s="124">
        <v>4</v>
      </c>
      <c r="J247" s="123" t="s">
        <v>901</v>
      </c>
    </row>
    <row r="248" spans="1:10" ht="55.95" hidden="1" x14ac:dyDescent="0.2">
      <c r="A248" s="130" t="s">
        <v>1811</v>
      </c>
      <c r="B248" s="37" t="s">
        <v>855</v>
      </c>
      <c r="C248" s="129" t="s">
        <v>896</v>
      </c>
      <c r="D248" s="128" t="s">
        <v>897</v>
      </c>
      <c r="E248" s="37" t="s">
        <v>120</v>
      </c>
      <c r="F248" s="127" t="s">
        <v>902</v>
      </c>
      <c r="G248" s="126" t="s">
        <v>903</v>
      </c>
      <c r="H248" s="136" t="s">
        <v>904</v>
      </c>
      <c r="I248" s="124">
        <v>0</v>
      </c>
      <c r="J248" s="131" t="s">
        <v>1813</v>
      </c>
    </row>
    <row r="249" spans="1:10" ht="55.95" hidden="1" x14ac:dyDescent="0.2">
      <c r="A249" s="130" t="s">
        <v>1811</v>
      </c>
      <c r="B249" s="37" t="s">
        <v>855</v>
      </c>
      <c r="C249" s="129" t="s">
        <v>896</v>
      </c>
      <c r="D249" s="128" t="s">
        <v>897</v>
      </c>
      <c r="E249" s="37" t="s">
        <v>858</v>
      </c>
      <c r="F249" s="127" t="s">
        <v>905</v>
      </c>
      <c r="G249" s="126" t="s">
        <v>906</v>
      </c>
      <c r="H249" s="137" t="s">
        <v>907</v>
      </c>
      <c r="I249" s="124">
        <v>0</v>
      </c>
      <c r="J249" s="123" t="s">
        <v>1813</v>
      </c>
    </row>
    <row r="250" spans="1:10" ht="55.95" hidden="1" x14ac:dyDescent="0.2">
      <c r="A250" s="130" t="s">
        <v>1811</v>
      </c>
      <c r="B250" s="37" t="s">
        <v>855</v>
      </c>
      <c r="C250" s="129" t="s">
        <v>896</v>
      </c>
      <c r="D250" s="128" t="s">
        <v>897</v>
      </c>
      <c r="E250" s="37" t="s">
        <v>120</v>
      </c>
      <c r="F250" s="127" t="s">
        <v>908</v>
      </c>
      <c r="G250" s="126" t="s">
        <v>909</v>
      </c>
      <c r="H250" s="136" t="s">
        <v>910</v>
      </c>
      <c r="I250" s="124">
        <v>1</v>
      </c>
      <c r="J250" s="131" t="s">
        <v>1813</v>
      </c>
    </row>
    <row r="251" spans="1:10" ht="55.95" hidden="1" x14ac:dyDescent="0.2">
      <c r="A251" s="130" t="s">
        <v>1811</v>
      </c>
      <c r="B251" s="37" t="s">
        <v>855</v>
      </c>
      <c r="C251" s="129" t="s">
        <v>896</v>
      </c>
      <c r="D251" s="128" t="s">
        <v>897</v>
      </c>
      <c r="E251" s="37" t="s">
        <v>911</v>
      </c>
      <c r="F251" s="127" t="s">
        <v>912</v>
      </c>
      <c r="G251" s="126" t="s">
        <v>913</v>
      </c>
      <c r="H251" s="137" t="s">
        <v>914</v>
      </c>
      <c r="I251" s="124">
        <v>1</v>
      </c>
      <c r="J251" s="123" t="s">
        <v>1813</v>
      </c>
    </row>
    <row r="252" spans="1:10" ht="84" hidden="1" x14ac:dyDescent="0.2">
      <c r="A252" s="130" t="s">
        <v>1811</v>
      </c>
      <c r="B252" s="37" t="s">
        <v>855</v>
      </c>
      <c r="C252" s="129" t="s">
        <v>896</v>
      </c>
      <c r="D252" s="128" t="s">
        <v>897</v>
      </c>
      <c r="E252" s="37" t="s">
        <v>858</v>
      </c>
      <c r="F252" s="127" t="s">
        <v>915</v>
      </c>
      <c r="G252" s="126" t="s">
        <v>916</v>
      </c>
      <c r="H252" s="136" t="s">
        <v>917</v>
      </c>
      <c r="I252" s="124">
        <v>0</v>
      </c>
      <c r="J252" s="131" t="s">
        <v>1813</v>
      </c>
    </row>
    <row r="253" spans="1:10" ht="70.05" hidden="1" x14ac:dyDescent="0.2">
      <c r="A253" s="130" t="s">
        <v>1811</v>
      </c>
      <c r="B253" s="37" t="s">
        <v>855</v>
      </c>
      <c r="C253" s="129" t="s">
        <v>896</v>
      </c>
      <c r="D253" s="128" t="s">
        <v>897</v>
      </c>
      <c r="E253" s="37" t="s">
        <v>120</v>
      </c>
      <c r="F253" s="127" t="s">
        <v>918</v>
      </c>
      <c r="G253" s="126" t="s">
        <v>919</v>
      </c>
      <c r="H253" s="137" t="s">
        <v>920</v>
      </c>
      <c r="I253" s="124">
        <v>1</v>
      </c>
      <c r="J253" s="123" t="s">
        <v>1813</v>
      </c>
    </row>
    <row r="254" spans="1:10" ht="70.05" hidden="1" x14ac:dyDescent="0.2">
      <c r="A254" s="130" t="s">
        <v>1811</v>
      </c>
      <c r="B254" s="37" t="s">
        <v>855</v>
      </c>
      <c r="C254" s="129" t="s">
        <v>896</v>
      </c>
      <c r="D254" s="128" t="s">
        <v>897</v>
      </c>
      <c r="E254" s="37" t="s">
        <v>858</v>
      </c>
      <c r="F254" s="127" t="s">
        <v>921</v>
      </c>
      <c r="G254" s="126" t="s">
        <v>922</v>
      </c>
      <c r="H254" s="136" t="s">
        <v>923</v>
      </c>
      <c r="I254" s="124">
        <v>0</v>
      </c>
      <c r="J254" s="131" t="s">
        <v>1813</v>
      </c>
    </row>
    <row r="255" spans="1:10" ht="84" hidden="1" x14ac:dyDescent="0.2">
      <c r="A255" s="130" t="s">
        <v>1811</v>
      </c>
      <c r="B255" s="37" t="s">
        <v>855</v>
      </c>
      <c r="C255" s="129" t="s">
        <v>896</v>
      </c>
      <c r="D255" s="128" t="s">
        <v>897</v>
      </c>
      <c r="E255" s="37" t="s">
        <v>120</v>
      </c>
      <c r="F255" s="127" t="s">
        <v>924</v>
      </c>
      <c r="G255" s="126" t="s">
        <v>925</v>
      </c>
      <c r="H255" s="137" t="s">
        <v>926</v>
      </c>
      <c r="I255" s="124">
        <v>1</v>
      </c>
      <c r="J255" s="123" t="s">
        <v>1813</v>
      </c>
    </row>
    <row r="256" spans="1:10" ht="97.95" hidden="1" x14ac:dyDescent="0.2">
      <c r="A256" s="130" t="s">
        <v>1811</v>
      </c>
      <c r="B256" s="37" t="s">
        <v>855</v>
      </c>
      <c r="C256" s="129" t="s">
        <v>896</v>
      </c>
      <c r="D256" s="128" t="s">
        <v>897</v>
      </c>
      <c r="E256" s="37" t="s">
        <v>120</v>
      </c>
      <c r="F256" s="127" t="s">
        <v>927</v>
      </c>
      <c r="G256" s="126" t="s">
        <v>928</v>
      </c>
      <c r="H256" s="136" t="s">
        <v>929</v>
      </c>
      <c r="I256" s="124">
        <v>1</v>
      </c>
      <c r="J256" s="131" t="s">
        <v>1813</v>
      </c>
    </row>
    <row r="257" spans="1:10" ht="84" hidden="1" x14ac:dyDescent="0.2">
      <c r="A257" s="130" t="s">
        <v>1811</v>
      </c>
      <c r="B257" s="37" t="s">
        <v>855</v>
      </c>
      <c r="C257" s="129" t="s">
        <v>896</v>
      </c>
      <c r="D257" s="128" t="s">
        <v>897</v>
      </c>
      <c r="E257" s="37" t="s">
        <v>120</v>
      </c>
      <c r="F257" s="127" t="s">
        <v>930</v>
      </c>
      <c r="G257" s="126" t="s">
        <v>931</v>
      </c>
      <c r="H257" s="137" t="s">
        <v>932</v>
      </c>
      <c r="I257" s="124">
        <v>0</v>
      </c>
      <c r="J257" s="123" t="s">
        <v>1813</v>
      </c>
    </row>
    <row r="258" spans="1:10" ht="70.05" hidden="1" x14ac:dyDescent="0.2">
      <c r="A258" s="130" t="s">
        <v>1811</v>
      </c>
      <c r="B258" s="37" t="s">
        <v>855</v>
      </c>
      <c r="C258" s="129" t="s">
        <v>896</v>
      </c>
      <c r="D258" s="128" t="s">
        <v>933</v>
      </c>
      <c r="E258" s="37" t="s">
        <v>858</v>
      </c>
      <c r="F258" s="127" t="s">
        <v>934</v>
      </c>
      <c r="G258" s="126" t="s">
        <v>935</v>
      </c>
      <c r="H258" s="136" t="s">
        <v>936</v>
      </c>
      <c r="I258" s="124">
        <v>2.5</v>
      </c>
      <c r="J258" s="131" t="s">
        <v>862</v>
      </c>
    </row>
    <row r="259" spans="1:10" ht="70.05" hidden="1" x14ac:dyDescent="0.2">
      <c r="A259" s="130" t="s">
        <v>1811</v>
      </c>
      <c r="B259" s="37" t="s">
        <v>855</v>
      </c>
      <c r="C259" s="129" t="s">
        <v>896</v>
      </c>
      <c r="D259" s="128" t="s">
        <v>933</v>
      </c>
      <c r="E259" s="37" t="s">
        <v>122</v>
      </c>
      <c r="F259" s="127" t="s">
        <v>937</v>
      </c>
      <c r="G259" s="126" t="s">
        <v>938</v>
      </c>
      <c r="H259" s="137" t="s">
        <v>939</v>
      </c>
      <c r="I259" s="124">
        <v>0.5</v>
      </c>
      <c r="J259" s="123" t="s">
        <v>862</v>
      </c>
    </row>
    <row r="260" spans="1:10" ht="42" hidden="1" x14ac:dyDescent="0.2">
      <c r="A260" s="130" t="s">
        <v>1811</v>
      </c>
      <c r="B260" s="130" t="s">
        <v>940</v>
      </c>
      <c r="C260" s="129" t="s">
        <v>941</v>
      </c>
      <c r="D260" s="128" t="s">
        <v>942</v>
      </c>
      <c r="E260" s="37" t="s">
        <v>122</v>
      </c>
      <c r="F260" s="127" t="s">
        <v>943</v>
      </c>
      <c r="G260" s="139" t="s">
        <v>944</v>
      </c>
      <c r="H260" s="140" t="s">
        <v>945</v>
      </c>
      <c r="I260" s="124">
        <v>1</v>
      </c>
      <c r="J260" s="131" t="s">
        <v>192</v>
      </c>
    </row>
    <row r="261" spans="1:10" ht="55.95" hidden="1" x14ac:dyDescent="0.2">
      <c r="A261" s="130" t="s">
        <v>1811</v>
      </c>
      <c r="B261" s="130" t="s">
        <v>940</v>
      </c>
      <c r="C261" s="129" t="s">
        <v>941</v>
      </c>
      <c r="D261" s="128" t="s">
        <v>942</v>
      </c>
      <c r="E261" s="37" t="s">
        <v>946</v>
      </c>
      <c r="F261" s="127" t="s">
        <v>947</v>
      </c>
      <c r="G261" s="139" t="s">
        <v>948</v>
      </c>
      <c r="H261" s="138" t="s">
        <v>949</v>
      </c>
      <c r="I261" s="124">
        <v>1000</v>
      </c>
      <c r="J261" s="123" t="s">
        <v>192</v>
      </c>
    </row>
    <row r="262" spans="1:10" ht="55.95" hidden="1" x14ac:dyDescent="0.2">
      <c r="A262" s="130" t="s">
        <v>1811</v>
      </c>
      <c r="B262" s="130" t="s">
        <v>940</v>
      </c>
      <c r="C262" s="129" t="s">
        <v>941</v>
      </c>
      <c r="D262" s="128" t="s">
        <v>942</v>
      </c>
      <c r="E262" s="37" t="s">
        <v>946</v>
      </c>
      <c r="F262" s="127" t="s">
        <v>950</v>
      </c>
      <c r="G262" s="126" t="s">
        <v>951</v>
      </c>
      <c r="H262" s="136" t="s">
        <v>952</v>
      </c>
      <c r="I262" s="124">
        <v>1500</v>
      </c>
      <c r="J262" s="131" t="s">
        <v>192</v>
      </c>
    </row>
    <row r="263" spans="1:10" ht="42" hidden="1" x14ac:dyDescent="0.2">
      <c r="A263" s="130" t="s">
        <v>1811</v>
      </c>
      <c r="B263" s="130" t="s">
        <v>940</v>
      </c>
      <c r="C263" s="129" t="s">
        <v>941</v>
      </c>
      <c r="D263" s="128" t="s">
        <v>942</v>
      </c>
      <c r="E263" s="37" t="s">
        <v>122</v>
      </c>
      <c r="F263" s="127" t="s">
        <v>953</v>
      </c>
      <c r="G263" s="126" t="s">
        <v>1812</v>
      </c>
      <c r="H263" s="137" t="s">
        <v>954</v>
      </c>
      <c r="I263" s="124">
        <v>10</v>
      </c>
      <c r="J263" s="123" t="s">
        <v>192</v>
      </c>
    </row>
    <row r="264" spans="1:10" ht="55.95" hidden="1" x14ac:dyDescent="0.2">
      <c r="A264" s="130" t="s">
        <v>1811</v>
      </c>
      <c r="B264" s="130" t="s">
        <v>940</v>
      </c>
      <c r="C264" s="129" t="s">
        <v>941</v>
      </c>
      <c r="D264" s="128" t="s">
        <v>942</v>
      </c>
      <c r="E264" s="37" t="s">
        <v>120</v>
      </c>
      <c r="F264" s="127" t="s">
        <v>955</v>
      </c>
      <c r="G264" s="126" t="s">
        <v>956</v>
      </c>
      <c r="H264" s="136" t="s">
        <v>957</v>
      </c>
      <c r="I264" s="124">
        <v>0</v>
      </c>
      <c r="J264" s="131" t="s">
        <v>192</v>
      </c>
    </row>
    <row r="265" spans="1:10" ht="55.95" hidden="1" x14ac:dyDescent="0.2">
      <c r="A265" s="130" t="s">
        <v>1811</v>
      </c>
      <c r="B265" s="130" t="s">
        <v>940</v>
      </c>
      <c r="C265" s="129" t="s">
        <v>941</v>
      </c>
      <c r="D265" s="128" t="s">
        <v>942</v>
      </c>
      <c r="E265" s="37" t="s">
        <v>122</v>
      </c>
      <c r="F265" s="127" t="s">
        <v>958</v>
      </c>
      <c r="G265" s="126" t="s">
        <v>959</v>
      </c>
      <c r="H265" s="137" t="s">
        <v>660</v>
      </c>
      <c r="I265" s="134"/>
      <c r="J265" s="123" t="s">
        <v>192</v>
      </c>
    </row>
    <row r="266" spans="1:10" ht="69" x14ac:dyDescent="0.3">
      <c r="A266" s="130" t="s">
        <v>1811</v>
      </c>
      <c r="B266" s="130" t="s">
        <v>940</v>
      </c>
      <c r="C266" s="129" t="s">
        <v>960</v>
      </c>
      <c r="D266" s="128" t="s">
        <v>961</v>
      </c>
      <c r="E266" s="37" t="s">
        <v>946</v>
      </c>
      <c r="F266" s="127" t="s">
        <v>962</v>
      </c>
      <c r="G266" s="126" t="s">
        <v>963</v>
      </c>
      <c r="H266" s="136" t="s">
        <v>964</v>
      </c>
      <c r="I266" s="124">
        <v>1</v>
      </c>
      <c r="J266" s="131" t="s">
        <v>965</v>
      </c>
    </row>
    <row r="267" spans="1:10" ht="126" hidden="1" x14ac:dyDescent="0.2">
      <c r="A267" s="130" t="s">
        <v>1811</v>
      </c>
      <c r="B267" s="130" t="s">
        <v>940</v>
      </c>
      <c r="C267" s="129" t="s">
        <v>960</v>
      </c>
      <c r="D267" s="128" t="s">
        <v>961</v>
      </c>
      <c r="E267" s="37" t="s">
        <v>858</v>
      </c>
      <c r="F267" s="127" t="s">
        <v>966</v>
      </c>
      <c r="G267" s="126" t="s">
        <v>967</v>
      </c>
      <c r="H267" s="137" t="s">
        <v>968</v>
      </c>
      <c r="I267" s="124"/>
      <c r="J267" s="123" t="s">
        <v>192</v>
      </c>
    </row>
    <row r="268" spans="1:10" ht="55.2" x14ac:dyDescent="0.3">
      <c r="A268" s="130" t="s">
        <v>1811</v>
      </c>
      <c r="B268" s="130" t="s">
        <v>940</v>
      </c>
      <c r="C268" s="129" t="s">
        <v>960</v>
      </c>
      <c r="D268" s="128" t="s">
        <v>961</v>
      </c>
      <c r="E268" s="37" t="s">
        <v>946</v>
      </c>
      <c r="F268" s="127" t="s">
        <v>969</v>
      </c>
      <c r="G268" s="126" t="s">
        <v>970</v>
      </c>
      <c r="H268" s="136" t="s">
        <v>971</v>
      </c>
      <c r="I268" s="124">
        <v>20</v>
      </c>
      <c r="J268" s="131" t="s">
        <v>965</v>
      </c>
    </row>
    <row r="269" spans="1:10" ht="55.2" x14ac:dyDescent="0.3">
      <c r="A269" s="130" t="s">
        <v>1811</v>
      </c>
      <c r="B269" s="130" t="s">
        <v>940</v>
      </c>
      <c r="C269" s="129" t="s">
        <v>960</v>
      </c>
      <c r="D269" s="128" t="s">
        <v>961</v>
      </c>
      <c r="E269" s="37" t="s">
        <v>946</v>
      </c>
      <c r="F269" s="127" t="s">
        <v>972</v>
      </c>
      <c r="G269" s="126" t="s">
        <v>973</v>
      </c>
      <c r="H269" s="137" t="s">
        <v>974</v>
      </c>
      <c r="I269" s="124">
        <v>0</v>
      </c>
      <c r="J269" s="123" t="s">
        <v>965</v>
      </c>
    </row>
    <row r="270" spans="1:10" ht="55.2" x14ac:dyDescent="0.3">
      <c r="A270" s="130" t="s">
        <v>1811</v>
      </c>
      <c r="B270" s="130" t="s">
        <v>940</v>
      </c>
      <c r="C270" s="129" t="s">
        <v>960</v>
      </c>
      <c r="D270" s="128" t="s">
        <v>961</v>
      </c>
      <c r="E270" s="37" t="s">
        <v>946</v>
      </c>
      <c r="F270" s="127" t="s">
        <v>975</v>
      </c>
      <c r="G270" s="126" t="s">
        <v>976</v>
      </c>
      <c r="H270" s="136" t="s">
        <v>954</v>
      </c>
      <c r="I270" s="124">
        <v>5</v>
      </c>
      <c r="J270" s="131" t="s">
        <v>965</v>
      </c>
    </row>
    <row r="271" spans="1:10" ht="55.2" x14ac:dyDescent="0.3">
      <c r="A271" s="130" t="s">
        <v>1811</v>
      </c>
      <c r="B271" s="130" t="s">
        <v>940</v>
      </c>
      <c r="C271" s="129" t="s">
        <v>960</v>
      </c>
      <c r="D271" s="128" t="s">
        <v>961</v>
      </c>
      <c r="E271" s="37" t="s">
        <v>946</v>
      </c>
      <c r="F271" s="127" t="s">
        <v>977</v>
      </c>
      <c r="G271" s="126" t="s">
        <v>978</v>
      </c>
      <c r="H271" s="137" t="s">
        <v>954</v>
      </c>
      <c r="I271" s="124">
        <v>7</v>
      </c>
      <c r="J271" s="123" t="s">
        <v>965</v>
      </c>
    </row>
    <row r="272" spans="1:10" ht="42" hidden="1" x14ac:dyDescent="0.2">
      <c r="A272" s="130" t="s">
        <v>1811</v>
      </c>
      <c r="B272" s="130" t="s">
        <v>940</v>
      </c>
      <c r="C272" s="129" t="s">
        <v>960</v>
      </c>
      <c r="D272" s="128" t="s">
        <v>961</v>
      </c>
      <c r="E272" s="37" t="s">
        <v>122</v>
      </c>
      <c r="F272" s="127" t="s">
        <v>979</v>
      </c>
      <c r="G272" s="126" t="s">
        <v>980</v>
      </c>
      <c r="H272" s="136" t="s">
        <v>981</v>
      </c>
      <c r="I272" s="124">
        <v>0</v>
      </c>
      <c r="J272" s="131" t="s">
        <v>192</v>
      </c>
    </row>
    <row r="273" spans="1:10" ht="70.05" hidden="1" x14ac:dyDescent="0.2">
      <c r="A273" s="130" t="s">
        <v>1811</v>
      </c>
      <c r="B273" s="130" t="s">
        <v>940</v>
      </c>
      <c r="C273" s="129" t="s">
        <v>960</v>
      </c>
      <c r="D273" s="128" t="s">
        <v>982</v>
      </c>
      <c r="E273" s="37" t="s">
        <v>946</v>
      </c>
      <c r="F273" s="127" t="s">
        <v>983</v>
      </c>
      <c r="G273" s="126" t="s">
        <v>984</v>
      </c>
      <c r="H273" s="137" t="s">
        <v>985</v>
      </c>
      <c r="I273" s="124">
        <v>2</v>
      </c>
      <c r="J273" s="123" t="s">
        <v>192</v>
      </c>
    </row>
    <row r="274" spans="1:10" ht="42" hidden="1" x14ac:dyDescent="0.2">
      <c r="A274" s="130" t="s">
        <v>1811</v>
      </c>
      <c r="B274" s="130" t="s">
        <v>940</v>
      </c>
      <c r="C274" s="129" t="s">
        <v>960</v>
      </c>
      <c r="D274" s="128" t="s">
        <v>982</v>
      </c>
      <c r="E274" s="37" t="s">
        <v>858</v>
      </c>
      <c r="F274" s="127" t="s">
        <v>986</v>
      </c>
      <c r="G274" s="126" t="s">
        <v>987</v>
      </c>
      <c r="H274" s="136" t="s">
        <v>954</v>
      </c>
      <c r="I274" s="124">
        <v>1</v>
      </c>
      <c r="J274" s="131" t="s">
        <v>192</v>
      </c>
    </row>
    <row r="275" spans="1:10" ht="84" hidden="1" x14ac:dyDescent="0.2">
      <c r="A275" s="130" t="s">
        <v>1811</v>
      </c>
      <c r="B275" s="130" t="s">
        <v>940</v>
      </c>
      <c r="C275" s="129" t="s">
        <v>960</v>
      </c>
      <c r="D275" s="128" t="s">
        <v>982</v>
      </c>
      <c r="E275" s="37" t="s">
        <v>946</v>
      </c>
      <c r="F275" s="127" t="s">
        <v>988</v>
      </c>
      <c r="G275" s="126" t="s">
        <v>989</v>
      </c>
      <c r="H275" s="137" t="s">
        <v>990</v>
      </c>
      <c r="I275" s="124">
        <v>0</v>
      </c>
      <c r="J275" s="123" t="s">
        <v>192</v>
      </c>
    </row>
    <row r="276" spans="1:10" ht="55.95" hidden="1" x14ac:dyDescent="0.2">
      <c r="A276" s="130" t="s">
        <v>1811</v>
      </c>
      <c r="B276" s="130" t="s">
        <v>940</v>
      </c>
      <c r="C276" s="129" t="s">
        <v>960</v>
      </c>
      <c r="D276" s="128" t="s">
        <v>991</v>
      </c>
      <c r="E276" s="37" t="s">
        <v>120</v>
      </c>
      <c r="F276" s="127" t="s">
        <v>992</v>
      </c>
      <c r="G276" s="126" t="s">
        <v>993</v>
      </c>
      <c r="H276" s="136" t="s">
        <v>994</v>
      </c>
      <c r="I276" s="124"/>
      <c r="J276" s="131" t="s">
        <v>192</v>
      </c>
    </row>
    <row r="277" spans="1:10" ht="69" x14ac:dyDescent="0.3">
      <c r="A277" s="130" t="s">
        <v>1811</v>
      </c>
      <c r="B277" s="130" t="s">
        <v>940</v>
      </c>
      <c r="C277" s="129" t="s">
        <v>960</v>
      </c>
      <c r="D277" s="128" t="s">
        <v>991</v>
      </c>
      <c r="E277" s="37" t="s">
        <v>120</v>
      </c>
      <c r="F277" s="127" t="s">
        <v>995</v>
      </c>
      <c r="G277" s="126" t="s">
        <v>996</v>
      </c>
      <c r="H277" s="137" t="s">
        <v>997</v>
      </c>
      <c r="I277" s="124">
        <v>0</v>
      </c>
      <c r="J277" s="123" t="s">
        <v>965</v>
      </c>
    </row>
    <row r="278" spans="1:10" ht="84" hidden="1" x14ac:dyDescent="0.2">
      <c r="A278" s="130" t="s">
        <v>1811</v>
      </c>
      <c r="B278" s="130" t="s">
        <v>940</v>
      </c>
      <c r="C278" s="129" t="s">
        <v>960</v>
      </c>
      <c r="D278" s="128" t="s">
        <v>998</v>
      </c>
      <c r="E278" s="37" t="s">
        <v>946</v>
      </c>
      <c r="F278" s="127" t="s">
        <v>999</v>
      </c>
      <c r="G278" s="126" t="s">
        <v>1000</v>
      </c>
      <c r="H278" s="136" t="s">
        <v>1001</v>
      </c>
      <c r="I278" s="124">
        <v>4</v>
      </c>
      <c r="J278" s="131" t="s">
        <v>192</v>
      </c>
    </row>
    <row r="279" spans="1:10" ht="55.95" hidden="1" x14ac:dyDescent="0.2">
      <c r="A279" s="130" t="s">
        <v>1811</v>
      </c>
      <c r="B279" s="130" t="s">
        <v>940</v>
      </c>
      <c r="C279" s="129" t="s">
        <v>960</v>
      </c>
      <c r="D279" s="128" t="s">
        <v>998</v>
      </c>
      <c r="E279" s="37" t="s">
        <v>120</v>
      </c>
      <c r="F279" s="127" t="s">
        <v>1002</v>
      </c>
      <c r="G279" s="126" t="s">
        <v>1003</v>
      </c>
      <c r="H279" s="125" t="s">
        <v>1004</v>
      </c>
      <c r="I279" s="124">
        <v>1</v>
      </c>
      <c r="J279" s="123" t="s">
        <v>192</v>
      </c>
    </row>
    <row r="280" spans="1:10" ht="70.05" hidden="1" x14ac:dyDescent="0.2">
      <c r="A280" s="130" t="s">
        <v>1811</v>
      </c>
      <c r="B280" s="130" t="s">
        <v>940</v>
      </c>
      <c r="C280" s="129" t="s">
        <v>960</v>
      </c>
      <c r="D280" s="128" t="s">
        <v>998</v>
      </c>
      <c r="E280" s="37" t="s">
        <v>946</v>
      </c>
      <c r="F280" s="127" t="s">
        <v>1005</v>
      </c>
      <c r="G280" s="126" t="s">
        <v>1006</v>
      </c>
      <c r="H280" s="125" t="s">
        <v>1007</v>
      </c>
      <c r="I280" s="124">
        <v>400</v>
      </c>
      <c r="J280" s="131" t="s">
        <v>192</v>
      </c>
    </row>
    <row r="281" spans="1:10" ht="84" hidden="1" x14ac:dyDescent="0.2">
      <c r="A281" s="130" t="s">
        <v>1804</v>
      </c>
      <c r="B281" s="130" t="s">
        <v>1008</v>
      </c>
      <c r="C281" s="129" t="s">
        <v>1009</v>
      </c>
      <c r="D281" s="128" t="s">
        <v>1010</v>
      </c>
      <c r="E281" s="37" t="s">
        <v>120</v>
      </c>
      <c r="F281" s="127" t="s">
        <v>1011</v>
      </c>
      <c r="G281" s="126" t="s">
        <v>1012</v>
      </c>
      <c r="H281" s="125" t="s">
        <v>1013</v>
      </c>
      <c r="I281" s="124">
        <v>1</v>
      </c>
      <c r="J281" s="123" t="s">
        <v>1809</v>
      </c>
    </row>
    <row r="282" spans="1:10" ht="84" hidden="1" x14ac:dyDescent="0.2">
      <c r="A282" s="130" t="s">
        <v>1804</v>
      </c>
      <c r="B282" s="130" t="s">
        <v>1008</v>
      </c>
      <c r="C282" s="129" t="s">
        <v>1009</v>
      </c>
      <c r="D282" s="128" t="s">
        <v>1010</v>
      </c>
      <c r="E282" s="37" t="s">
        <v>120</v>
      </c>
      <c r="F282" s="127" t="s">
        <v>1014</v>
      </c>
      <c r="G282" s="126" t="s">
        <v>1015</v>
      </c>
      <c r="H282" s="125" t="s">
        <v>1016</v>
      </c>
      <c r="I282" s="124">
        <v>0</v>
      </c>
      <c r="J282" s="131" t="s">
        <v>1809</v>
      </c>
    </row>
    <row r="283" spans="1:10" ht="84" hidden="1" x14ac:dyDescent="0.2">
      <c r="A283" s="130" t="s">
        <v>1804</v>
      </c>
      <c r="B283" s="130" t="s">
        <v>1008</v>
      </c>
      <c r="C283" s="129" t="s">
        <v>1009</v>
      </c>
      <c r="D283" s="128" t="s">
        <v>1010</v>
      </c>
      <c r="E283" s="37" t="s">
        <v>122</v>
      </c>
      <c r="F283" s="127" t="s">
        <v>1017</v>
      </c>
      <c r="G283" s="135" t="s">
        <v>1018</v>
      </c>
      <c r="H283" s="125" t="s">
        <v>1019</v>
      </c>
      <c r="I283" s="124"/>
      <c r="J283" s="123" t="s">
        <v>1809</v>
      </c>
    </row>
    <row r="284" spans="1:10" ht="84" hidden="1" x14ac:dyDescent="0.2">
      <c r="A284" s="130" t="s">
        <v>1804</v>
      </c>
      <c r="B284" s="130" t="s">
        <v>1008</v>
      </c>
      <c r="C284" s="129" t="s">
        <v>1009</v>
      </c>
      <c r="D284" s="128" t="s">
        <v>1010</v>
      </c>
      <c r="E284" s="37" t="s">
        <v>120</v>
      </c>
      <c r="F284" s="127" t="s">
        <v>1020</v>
      </c>
      <c r="G284" s="135" t="s">
        <v>1021</v>
      </c>
      <c r="H284" s="125" t="s">
        <v>1022</v>
      </c>
      <c r="I284" s="124"/>
      <c r="J284" s="131" t="s">
        <v>1809</v>
      </c>
    </row>
    <row r="285" spans="1:10" ht="84" hidden="1" x14ac:dyDescent="0.2">
      <c r="A285" s="130" t="s">
        <v>1804</v>
      </c>
      <c r="B285" s="130" t="s">
        <v>1008</v>
      </c>
      <c r="C285" s="129" t="s">
        <v>1009</v>
      </c>
      <c r="D285" s="128" t="s">
        <v>1010</v>
      </c>
      <c r="E285" s="37" t="s">
        <v>120</v>
      </c>
      <c r="F285" s="127" t="s">
        <v>1024</v>
      </c>
      <c r="G285" s="135" t="s">
        <v>1025</v>
      </c>
      <c r="H285" s="125" t="s">
        <v>1026</v>
      </c>
      <c r="I285" s="124"/>
      <c r="J285" s="123" t="s">
        <v>1809</v>
      </c>
    </row>
    <row r="286" spans="1:10" ht="84" hidden="1" x14ac:dyDescent="0.2">
      <c r="A286" s="130" t="s">
        <v>1804</v>
      </c>
      <c r="B286" s="130" t="s">
        <v>1008</v>
      </c>
      <c r="C286" s="129" t="s">
        <v>1009</v>
      </c>
      <c r="D286" s="128" t="s">
        <v>1010</v>
      </c>
      <c r="E286" s="37" t="s">
        <v>120</v>
      </c>
      <c r="F286" s="127" t="s">
        <v>1027</v>
      </c>
      <c r="G286" s="126" t="s">
        <v>1028</v>
      </c>
      <c r="H286" s="125" t="s">
        <v>1029</v>
      </c>
      <c r="I286" s="124"/>
      <c r="J286" s="131" t="s">
        <v>1809</v>
      </c>
    </row>
    <row r="287" spans="1:10" ht="84" hidden="1" x14ac:dyDescent="0.2">
      <c r="A287" s="130" t="s">
        <v>1804</v>
      </c>
      <c r="B287" s="130" t="s">
        <v>1008</v>
      </c>
      <c r="C287" s="129" t="s">
        <v>1009</v>
      </c>
      <c r="D287" s="128" t="s">
        <v>1010</v>
      </c>
      <c r="E287" s="37" t="s">
        <v>120</v>
      </c>
      <c r="F287" s="127" t="s">
        <v>1030</v>
      </c>
      <c r="G287" s="126" t="s">
        <v>1031</v>
      </c>
      <c r="H287" s="125" t="s">
        <v>1032</v>
      </c>
      <c r="I287" s="124"/>
      <c r="J287" s="123" t="s">
        <v>1809</v>
      </c>
    </row>
    <row r="288" spans="1:10" ht="84" hidden="1" x14ac:dyDescent="0.2">
      <c r="A288" s="130" t="s">
        <v>1804</v>
      </c>
      <c r="B288" s="130" t="s">
        <v>1008</v>
      </c>
      <c r="C288" s="129" t="s">
        <v>1009</v>
      </c>
      <c r="D288" s="128" t="s">
        <v>1010</v>
      </c>
      <c r="E288" s="37" t="s">
        <v>120</v>
      </c>
      <c r="F288" s="127" t="s">
        <v>1033</v>
      </c>
      <c r="G288" s="126" t="s">
        <v>1034</v>
      </c>
      <c r="H288" s="125" t="s">
        <v>1035</v>
      </c>
      <c r="I288" s="124"/>
      <c r="J288" s="131" t="s">
        <v>1809</v>
      </c>
    </row>
    <row r="289" spans="1:10" ht="84" hidden="1" x14ac:dyDescent="0.2">
      <c r="A289" s="130" t="s">
        <v>1804</v>
      </c>
      <c r="B289" s="130" t="s">
        <v>1008</v>
      </c>
      <c r="C289" s="129" t="s">
        <v>1009</v>
      </c>
      <c r="D289" s="128" t="s">
        <v>1010</v>
      </c>
      <c r="E289" s="37" t="s">
        <v>120</v>
      </c>
      <c r="F289" s="127" t="s">
        <v>1036</v>
      </c>
      <c r="G289" s="126" t="s">
        <v>1037</v>
      </c>
      <c r="H289" s="125" t="s">
        <v>1038</v>
      </c>
      <c r="I289" s="124">
        <v>1</v>
      </c>
      <c r="J289" s="123" t="s">
        <v>1809</v>
      </c>
    </row>
    <row r="290" spans="1:10" ht="84" hidden="1" x14ac:dyDescent="0.2">
      <c r="A290" s="130" t="s">
        <v>1804</v>
      </c>
      <c r="B290" s="130" t="s">
        <v>1008</v>
      </c>
      <c r="C290" s="129" t="s">
        <v>1009</v>
      </c>
      <c r="D290" s="128" t="s">
        <v>1039</v>
      </c>
      <c r="E290" s="37" t="s">
        <v>122</v>
      </c>
      <c r="F290" s="127" t="s">
        <v>1040</v>
      </c>
      <c r="G290" s="126" t="s">
        <v>1041</v>
      </c>
      <c r="H290" s="125" t="s">
        <v>1042</v>
      </c>
      <c r="I290" s="124">
        <v>28</v>
      </c>
      <c r="J290" s="131" t="s">
        <v>1809</v>
      </c>
    </row>
    <row r="291" spans="1:10" ht="84" hidden="1" x14ac:dyDescent="0.2">
      <c r="A291" s="130" t="s">
        <v>1804</v>
      </c>
      <c r="B291" s="130" t="s">
        <v>1008</v>
      </c>
      <c r="C291" s="129" t="s">
        <v>1009</v>
      </c>
      <c r="D291" s="128" t="s">
        <v>1039</v>
      </c>
      <c r="E291" s="37" t="s">
        <v>122</v>
      </c>
      <c r="F291" s="127" t="s">
        <v>1043</v>
      </c>
      <c r="G291" s="126" t="s">
        <v>1044</v>
      </c>
      <c r="H291" s="125" t="s">
        <v>1045</v>
      </c>
      <c r="I291" s="124">
        <v>150</v>
      </c>
      <c r="J291" s="123" t="s">
        <v>1809</v>
      </c>
    </row>
    <row r="292" spans="1:10" ht="84" hidden="1" x14ac:dyDescent="0.2">
      <c r="A292" s="130" t="s">
        <v>1804</v>
      </c>
      <c r="B292" s="130" t="s">
        <v>1008</v>
      </c>
      <c r="C292" s="129" t="s">
        <v>1009</v>
      </c>
      <c r="D292" s="128" t="s">
        <v>1039</v>
      </c>
      <c r="E292" s="37" t="s">
        <v>122</v>
      </c>
      <c r="F292" s="127" t="s">
        <v>1046</v>
      </c>
      <c r="G292" s="126" t="s">
        <v>1047</v>
      </c>
      <c r="H292" s="125" t="s">
        <v>1048</v>
      </c>
      <c r="I292" s="124"/>
      <c r="J292" s="131" t="s">
        <v>1809</v>
      </c>
    </row>
    <row r="293" spans="1:10" ht="84" hidden="1" x14ac:dyDescent="0.2">
      <c r="A293" s="130" t="s">
        <v>1804</v>
      </c>
      <c r="B293" s="130" t="s">
        <v>1008</v>
      </c>
      <c r="C293" s="129" t="s">
        <v>1009</v>
      </c>
      <c r="D293" s="128" t="s">
        <v>1039</v>
      </c>
      <c r="E293" s="37" t="s">
        <v>122</v>
      </c>
      <c r="F293" s="127" t="s">
        <v>1049</v>
      </c>
      <c r="G293" s="126" t="s">
        <v>1050</v>
      </c>
      <c r="H293" s="125" t="s">
        <v>1051</v>
      </c>
      <c r="I293" s="124"/>
      <c r="J293" s="123" t="s">
        <v>1809</v>
      </c>
    </row>
    <row r="294" spans="1:10" ht="84" hidden="1" x14ac:dyDescent="0.2">
      <c r="A294" s="130" t="s">
        <v>1804</v>
      </c>
      <c r="B294" s="130" t="s">
        <v>1008</v>
      </c>
      <c r="C294" s="129" t="s">
        <v>1009</v>
      </c>
      <c r="D294" s="128" t="s">
        <v>1039</v>
      </c>
      <c r="E294" s="37" t="s">
        <v>122</v>
      </c>
      <c r="F294" s="127" t="s">
        <v>1052</v>
      </c>
      <c r="G294" s="126" t="s">
        <v>1053</v>
      </c>
      <c r="H294" s="125" t="s">
        <v>1054</v>
      </c>
      <c r="I294" s="124"/>
      <c r="J294" s="131" t="s">
        <v>1809</v>
      </c>
    </row>
    <row r="295" spans="1:10" ht="84" hidden="1" x14ac:dyDescent="0.2">
      <c r="A295" s="130" t="s">
        <v>1804</v>
      </c>
      <c r="B295" s="130" t="s">
        <v>1008</v>
      </c>
      <c r="C295" s="129" t="s">
        <v>1009</v>
      </c>
      <c r="D295" s="128" t="s">
        <v>1039</v>
      </c>
      <c r="E295" s="37" t="s">
        <v>261</v>
      </c>
      <c r="F295" s="127" t="s">
        <v>1055</v>
      </c>
      <c r="G295" s="126" t="s">
        <v>1056</v>
      </c>
      <c r="H295" s="125" t="s">
        <v>1057</v>
      </c>
      <c r="I295" s="124">
        <v>1</v>
      </c>
      <c r="J295" s="123" t="s">
        <v>1809</v>
      </c>
    </row>
    <row r="296" spans="1:10" ht="84" hidden="1" x14ac:dyDescent="0.2">
      <c r="A296" s="130" t="s">
        <v>1804</v>
      </c>
      <c r="B296" s="130" t="s">
        <v>1008</v>
      </c>
      <c r="C296" s="129" t="s">
        <v>1009</v>
      </c>
      <c r="D296" s="128" t="s">
        <v>1039</v>
      </c>
      <c r="E296" s="37" t="s">
        <v>120</v>
      </c>
      <c r="F296" s="127" t="s">
        <v>1058</v>
      </c>
      <c r="G296" s="126" t="s">
        <v>1059</v>
      </c>
      <c r="H296" s="125" t="s">
        <v>1060</v>
      </c>
      <c r="I296" s="124"/>
      <c r="J296" s="131" t="s">
        <v>1809</v>
      </c>
    </row>
    <row r="297" spans="1:10" ht="84" hidden="1" x14ac:dyDescent="0.2">
      <c r="A297" s="130" t="s">
        <v>1804</v>
      </c>
      <c r="B297" s="130" t="s">
        <v>1008</v>
      </c>
      <c r="C297" s="129" t="s">
        <v>1009</v>
      </c>
      <c r="D297" s="128" t="s">
        <v>1039</v>
      </c>
      <c r="E297" s="37" t="s">
        <v>120</v>
      </c>
      <c r="F297" s="127" t="s">
        <v>1061</v>
      </c>
      <c r="G297" s="126" t="s">
        <v>1062</v>
      </c>
      <c r="H297" s="125" t="s">
        <v>1063</v>
      </c>
      <c r="I297" s="124">
        <v>20</v>
      </c>
      <c r="J297" s="123" t="s">
        <v>1809</v>
      </c>
    </row>
    <row r="298" spans="1:10" ht="84" hidden="1" x14ac:dyDescent="0.2">
      <c r="A298" s="130" t="s">
        <v>1804</v>
      </c>
      <c r="B298" s="130" t="s">
        <v>1008</v>
      </c>
      <c r="C298" s="129" t="s">
        <v>1009</v>
      </c>
      <c r="D298" s="128" t="s">
        <v>1039</v>
      </c>
      <c r="E298" s="37" t="s">
        <v>120</v>
      </c>
      <c r="F298" s="127" t="s">
        <v>1064</v>
      </c>
      <c r="G298" s="126" t="s">
        <v>1810</v>
      </c>
      <c r="H298" s="125" t="s">
        <v>1065</v>
      </c>
      <c r="I298" s="124">
        <v>0</v>
      </c>
      <c r="J298" s="131" t="s">
        <v>1809</v>
      </c>
    </row>
    <row r="299" spans="1:10" ht="84" hidden="1" x14ac:dyDescent="0.2">
      <c r="A299" s="130" t="s">
        <v>1804</v>
      </c>
      <c r="B299" s="130" t="s">
        <v>1008</v>
      </c>
      <c r="C299" s="129" t="s">
        <v>1009</v>
      </c>
      <c r="D299" s="128" t="s">
        <v>1039</v>
      </c>
      <c r="E299" s="37" t="s">
        <v>120</v>
      </c>
      <c r="F299" s="127" t="s">
        <v>1066</v>
      </c>
      <c r="G299" s="126" t="s">
        <v>1067</v>
      </c>
      <c r="H299" s="125" t="s">
        <v>1068</v>
      </c>
      <c r="I299" s="124">
        <v>20</v>
      </c>
      <c r="J299" s="123" t="s">
        <v>1809</v>
      </c>
    </row>
    <row r="300" spans="1:10" ht="84" hidden="1" x14ac:dyDescent="0.2">
      <c r="A300" s="130" t="s">
        <v>1804</v>
      </c>
      <c r="B300" s="130" t="s">
        <v>1008</v>
      </c>
      <c r="C300" s="129" t="s">
        <v>1009</v>
      </c>
      <c r="D300" s="128" t="s">
        <v>1039</v>
      </c>
      <c r="E300" s="37" t="s">
        <v>120</v>
      </c>
      <c r="F300" s="127" t="s">
        <v>1069</v>
      </c>
      <c r="G300" s="126" t="s">
        <v>1070</v>
      </c>
      <c r="H300" s="125" t="s">
        <v>1071</v>
      </c>
      <c r="I300" s="124">
        <v>0</v>
      </c>
      <c r="J300" s="131" t="s">
        <v>1809</v>
      </c>
    </row>
    <row r="301" spans="1:10" ht="84" hidden="1" x14ac:dyDescent="0.2">
      <c r="A301" s="130" t="s">
        <v>1804</v>
      </c>
      <c r="B301" s="130" t="s">
        <v>1008</v>
      </c>
      <c r="C301" s="129" t="s">
        <v>1009</v>
      </c>
      <c r="D301" s="128" t="s">
        <v>1039</v>
      </c>
      <c r="E301" s="37" t="s">
        <v>261</v>
      </c>
      <c r="F301" s="127" t="s">
        <v>1072</v>
      </c>
      <c r="G301" s="126" t="s">
        <v>1073</v>
      </c>
      <c r="H301" s="125" t="s">
        <v>1074</v>
      </c>
      <c r="I301" s="124">
        <v>1</v>
      </c>
      <c r="J301" s="123" t="s">
        <v>1809</v>
      </c>
    </row>
    <row r="302" spans="1:10" ht="84" hidden="1" x14ac:dyDescent="0.2">
      <c r="A302" s="130" t="s">
        <v>1804</v>
      </c>
      <c r="B302" s="130" t="s">
        <v>1008</v>
      </c>
      <c r="C302" s="129" t="s">
        <v>1009</v>
      </c>
      <c r="D302" s="128" t="s">
        <v>1039</v>
      </c>
      <c r="E302" s="37" t="s">
        <v>120</v>
      </c>
      <c r="F302" s="127" t="s">
        <v>1075</v>
      </c>
      <c r="G302" s="126" t="s">
        <v>1076</v>
      </c>
      <c r="H302" s="125" t="s">
        <v>1077</v>
      </c>
      <c r="I302" s="134">
        <v>0</v>
      </c>
      <c r="J302" s="131" t="s">
        <v>1809</v>
      </c>
    </row>
    <row r="303" spans="1:10" ht="84" hidden="1" x14ac:dyDescent="0.2">
      <c r="A303" s="130" t="s">
        <v>1804</v>
      </c>
      <c r="B303" s="130" t="s">
        <v>1008</v>
      </c>
      <c r="C303" s="129" t="s">
        <v>1078</v>
      </c>
      <c r="D303" s="128" t="s">
        <v>1079</v>
      </c>
      <c r="E303" s="37" t="s">
        <v>261</v>
      </c>
      <c r="F303" s="127" t="s">
        <v>1080</v>
      </c>
      <c r="G303" s="126" t="s">
        <v>1081</v>
      </c>
      <c r="H303" s="125" t="s">
        <v>1082</v>
      </c>
      <c r="I303" s="124">
        <v>3</v>
      </c>
      <c r="J303" s="123" t="s">
        <v>192</v>
      </c>
    </row>
    <row r="304" spans="1:10" ht="84" hidden="1" x14ac:dyDescent="0.2">
      <c r="A304" s="130" t="s">
        <v>1804</v>
      </c>
      <c r="B304" s="130" t="s">
        <v>1008</v>
      </c>
      <c r="C304" s="129" t="s">
        <v>1078</v>
      </c>
      <c r="D304" s="128" t="s">
        <v>1079</v>
      </c>
      <c r="E304" s="37" t="s">
        <v>261</v>
      </c>
      <c r="F304" s="127" t="s">
        <v>1083</v>
      </c>
      <c r="G304" s="126" t="s">
        <v>1084</v>
      </c>
      <c r="H304" s="125" t="s">
        <v>1085</v>
      </c>
      <c r="I304" s="124">
        <v>4</v>
      </c>
      <c r="J304" s="131" t="s">
        <v>192</v>
      </c>
    </row>
    <row r="305" spans="1:10" ht="84" hidden="1" x14ac:dyDescent="0.2">
      <c r="A305" s="130" t="s">
        <v>1804</v>
      </c>
      <c r="B305" s="130" t="s">
        <v>1008</v>
      </c>
      <c r="C305" s="129" t="s">
        <v>1078</v>
      </c>
      <c r="D305" s="128" t="s">
        <v>1079</v>
      </c>
      <c r="E305" s="37" t="s">
        <v>261</v>
      </c>
      <c r="F305" s="127" t="s">
        <v>1086</v>
      </c>
      <c r="G305" s="126" t="s">
        <v>1087</v>
      </c>
      <c r="H305" s="125" t="s">
        <v>1088</v>
      </c>
      <c r="I305" s="125"/>
      <c r="J305" s="123" t="s">
        <v>1023</v>
      </c>
    </row>
    <row r="306" spans="1:10" ht="84" hidden="1" x14ac:dyDescent="0.2">
      <c r="A306" s="130" t="s">
        <v>1804</v>
      </c>
      <c r="B306" s="130" t="s">
        <v>1008</v>
      </c>
      <c r="C306" s="129" t="s">
        <v>1078</v>
      </c>
      <c r="D306" s="128" t="s">
        <v>1079</v>
      </c>
      <c r="E306" s="37" t="s">
        <v>120</v>
      </c>
      <c r="F306" s="127" t="s">
        <v>1089</v>
      </c>
      <c r="G306" s="126" t="s">
        <v>1090</v>
      </c>
      <c r="H306" s="125" t="s">
        <v>1091</v>
      </c>
      <c r="I306" s="124">
        <v>1</v>
      </c>
      <c r="J306" s="131" t="s">
        <v>1023</v>
      </c>
    </row>
    <row r="307" spans="1:10" ht="84" hidden="1" x14ac:dyDescent="0.2">
      <c r="A307" s="130" t="s">
        <v>1804</v>
      </c>
      <c r="B307" s="130" t="s">
        <v>1008</v>
      </c>
      <c r="C307" s="129" t="s">
        <v>1078</v>
      </c>
      <c r="D307" s="128" t="s">
        <v>1079</v>
      </c>
      <c r="E307" s="37" t="s">
        <v>120</v>
      </c>
      <c r="F307" s="127" t="s">
        <v>1092</v>
      </c>
      <c r="G307" s="126" t="s">
        <v>1093</v>
      </c>
      <c r="H307" s="125" t="s">
        <v>1094</v>
      </c>
      <c r="I307" s="124">
        <v>1</v>
      </c>
      <c r="J307" s="123" t="s">
        <v>1023</v>
      </c>
    </row>
    <row r="308" spans="1:10" ht="84" hidden="1" x14ac:dyDescent="0.2">
      <c r="A308" s="130" t="s">
        <v>1804</v>
      </c>
      <c r="B308" s="130" t="s">
        <v>1008</v>
      </c>
      <c r="C308" s="129" t="s">
        <v>1078</v>
      </c>
      <c r="D308" s="128" t="s">
        <v>1079</v>
      </c>
      <c r="E308" s="37" t="s">
        <v>120</v>
      </c>
      <c r="F308" s="127" t="s">
        <v>1095</v>
      </c>
      <c r="G308" s="126" t="s">
        <v>1096</v>
      </c>
      <c r="H308" s="125" t="s">
        <v>172</v>
      </c>
      <c r="I308" s="124">
        <v>1</v>
      </c>
      <c r="J308" s="131" t="s">
        <v>1023</v>
      </c>
    </row>
    <row r="309" spans="1:10" ht="84" hidden="1" x14ac:dyDescent="0.2">
      <c r="A309" s="130" t="s">
        <v>1804</v>
      </c>
      <c r="B309" s="130" t="s">
        <v>1008</v>
      </c>
      <c r="C309" s="129" t="s">
        <v>1078</v>
      </c>
      <c r="D309" s="128" t="s">
        <v>1079</v>
      </c>
      <c r="E309" s="37" t="s">
        <v>120</v>
      </c>
      <c r="F309" s="127" t="s">
        <v>1097</v>
      </c>
      <c r="G309" s="126" t="s">
        <v>1098</v>
      </c>
      <c r="H309" s="125" t="s">
        <v>1099</v>
      </c>
      <c r="I309" s="124"/>
      <c r="J309" s="123" t="s">
        <v>1023</v>
      </c>
    </row>
    <row r="310" spans="1:10" ht="84" hidden="1" x14ac:dyDescent="0.2">
      <c r="A310" s="130" t="s">
        <v>1804</v>
      </c>
      <c r="B310" s="130" t="s">
        <v>1008</v>
      </c>
      <c r="C310" s="129" t="s">
        <v>1078</v>
      </c>
      <c r="D310" s="128" t="s">
        <v>1079</v>
      </c>
      <c r="E310" s="37" t="s">
        <v>261</v>
      </c>
      <c r="F310" s="127" t="s">
        <v>1100</v>
      </c>
      <c r="G310" s="126" t="s">
        <v>1101</v>
      </c>
      <c r="H310" s="125" t="s">
        <v>1102</v>
      </c>
      <c r="I310" s="124">
        <v>1</v>
      </c>
      <c r="J310" s="131" t="s">
        <v>1023</v>
      </c>
    </row>
    <row r="311" spans="1:10" ht="84" hidden="1" x14ac:dyDescent="0.2">
      <c r="A311" s="130" t="s">
        <v>1804</v>
      </c>
      <c r="B311" s="130" t="s">
        <v>1008</v>
      </c>
      <c r="C311" s="129" t="s">
        <v>1078</v>
      </c>
      <c r="D311" s="128" t="s">
        <v>1079</v>
      </c>
      <c r="E311" s="37" t="s">
        <v>261</v>
      </c>
      <c r="F311" s="127" t="s">
        <v>1103</v>
      </c>
      <c r="G311" s="126" t="s">
        <v>1104</v>
      </c>
      <c r="H311" s="125" t="s">
        <v>1102</v>
      </c>
      <c r="I311" s="124">
        <v>1</v>
      </c>
      <c r="J311" s="123" t="s">
        <v>1023</v>
      </c>
    </row>
    <row r="312" spans="1:10" ht="84" hidden="1" x14ac:dyDescent="0.2">
      <c r="A312" s="130" t="s">
        <v>1804</v>
      </c>
      <c r="B312" s="130" t="s">
        <v>1008</v>
      </c>
      <c r="C312" s="129" t="s">
        <v>1078</v>
      </c>
      <c r="D312" s="128" t="s">
        <v>1079</v>
      </c>
      <c r="E312" s="37" t="s">
        <v>120</v>
      </c>
      <c r="F312" s="127" t="s">
        <v>1105</v>
      </c>
      <c r="G312" s="126" t="s">
        <v>1106</v>
      </c>
      <c r="H312" s="125" t="s">
        <v>1107</v>
      </c>
      <c r="I312" s="124">
        <v>1</v>
      </c>
      <c r="J312" s="131" t="s">
        <v>1023</v>
      </c>
    </row>
    <row r="313" spans="1:10" ht="84" hidden="1" x14ac:dyDescent="0.2">
      <c r="A313" s="130" t="s">
        <v>1804</v>
      </c>
      <c r="B313" s="130" t="s">
        <v>1008</v>
      </c>
      <c r="C313" s="129" t="s">
        <v>1078</v>
      </c>
      <c r="D313" s="128" t="s">
        <v>1079</v>
      </c>
      <c r="E313" s="37" t="s">
        <v>120</v>
      </c>
      <c r="F313" s="127" t="s">
        <v>1108</v>
      </c>
      <c r="G313" s="126" t="s">
        <v>1109</v>
      </c>
      <c r="H313" s="125" t="s">
        <v>1110</v>
      </c>
      <c r="I313" s="124">
        <v>1</v>
      </c>
      <c r="J313" s="123" t="s">
        <v>1023</v>
      </c>
    </row>
    <row r="314" spans="1:10" ht="84" hidden="1" x14ac:dyDescent="0.2">
      <c r="A314" s="130" t="s">
        <v>1804</v>
      </c>
      <c r="B314" s="130" t="s">
        <v>1008</v>
      </c>
      <c r="C314" s="129" t="s">
        <v>1078</v>
      </c>
      <c r="D314" s="128" t="s">
        <v>1079</v>
      </c>
      <c r="E314" s="37" t="s">
        <v>120</v>
      </c>
      <c r="F314" s="127" t="s">
        <v>1111</v>
      </c>
      <c r="G314" s="126" t="s">
        <v>1112</v>
      </c>
      <c r="H314" s="125" t="s">
        <v>1113</v>
      </c>
      <c r="I314" s="124"/>
      <c r="J314" s="131" t="s">
        <v>1023</v>
      </c>
    </row>
    <row r="315" spans="1:10" ht="84" hidden="1" x14ac:dyDescent="0.2">
      <c r="A315" s="130" t="s">
        <v>1804</v>
      </c>
      <c r="B315" s="130" t="s">
        <v>1008</v>
      </c>
      <c r="C315" s="129" t="s">
        <v>1078</v>
      </c>
      <c r="D315" s="128" t="s">
        <v>1079</v>
      </c>
      <c r="E315" s="37" t="s">
        <v>120</v>
      </c>
      <c r="F315" s="127" t="s">
        <v>1114</v>
      </c>
      <c r="G315" s="126" t="s">
        <v>1115</v>
      </c>
      <c r="H315" s="125" t="s">
        <v>1116</v>
      </c>
      <c r="I315" s="124">
        <v>0</v>
      </c>
      <c r="J315" s="123" t="s">
        <v>1023</v>
      </c>
    </row>
    <row r="316" spans="1:10" ht="84" hidden="1" x14ac:dyDescent="0.2">
      <c r="A316" s="130" t="s">
        <v>1804</v>
      </c>
      <c r="B316" s="130" t="s">
        <v>1008</v>
      </c>
      <c r="C316" s="129" t="s">
        <v>1078</v>
      </c>
      <c r="D316" s="128" t="s">
        <v>1079</v>
      </c>
      <c r="E316" s="37" t="s">
        <v>120</v>
      </c>
      <c r="F316" s="127" t="s">
        <v>1117</v>
      </c>
      <c r="G316" s="126" t="s">
        <v>1118</v>
      </c>
      <c r="H316" s="125" t="s">
        <v>1119</v>
      </c>
      <c r="I316" s="124"/>
      <c r="J316" s="131" t="s">
        <v>1023</v>
      </c>
    </row>
    <row r="317" spans="1:10" ht="84" hidden="1" x14ac:dyDescent="0.2">
      <c r="A317" s="130" t="s">
        <v>1804</v>
      </c>
      <c r="B317" s="130" t="s">
        <v>1008</v>
      </c>
      <c r="C317" s="129" t="s">
        <v>1078</v>
      </c>
      <c r="D317" s="128" t="s">
        <v>1079</v>
      </c>
      <c r="E317" s="38" t="s">
        <v>120</v>
      </c>
      <c r="F317" s="127" t="s">
        <v>1120</v>
      </c>
      <c r="G317" s="126" t="s">
        <v>1121</v>
      </c>
      <c r="H317" s="125" t="s">
        <v>1119</v>
      </c>
      <c r="I317" s="124">
        <v>0</v>
      </c>
      <c r="J317" s="123" t="s">
        <v>1023</v>
      </c>
    </row>
    <row r="318" spans="1:10" ht="84" hidden="1" x14ac:dyDescent="0.15">
      <c r="A318" s="130" t="s">
        <v>1804</v>
      </c>
      <c r="B318" s="130" t="s">
        <v>1008</v>
      </c>
      <c r="C318" s="129" t="s">
        <v>1078</v>
      </c>
      <c r="D318" s="128" t="s">
        <v>1079</v>
      </c>
      <c r="E318" s="39"/>
      <c r="F318" s="127" t="s">
        <v>1122</v>
      </c>
      <c r="G318" s="126" t="s">
        <v>1123</v>
      </c>
      <c r="H318" s="125" t="s">
        <v>1124</v>
      </c>
      <c r="I318" s="124">
        <v>0</v>
      </c>
      <c r="J318" s="131" t="s">
        <v>1023</v>
      </c>
    </row>
    <row r="319" spans="1:10" ht="84" hidden="1" x14ac:dyDescent="0.2">
      <c r="A319" s="130" t="s">
        <v>1804</v>
      </c>
      <c r="B319" s="130" t="s">
        <v>1008</v>
      </c>
      <c r="C319" s="129" t="s">
        <v>1078</v>
      </c>
      <c r="D319" s="128" t="s">
        <v>1079</v>
      </c>
      <c r="E319" s="37" t="s">
        <v>120</v>
      </c>
      <c r="F319" s="127" t="s">
        <v>1125</v>
      </c>
      <c r="G319" s="126" t="s">
        <v>1126</v>
      </c>
      <c r="H319" s="125" t="s">
        <v>1127</v>
      </c>
      <c r="I319" s="125"/>
      <c r="J319" s="123" t="s">
        <v>1023</v>
      </c>
    </row>
    <row r="320" spans="1:10" ht="84" hidden="1" x14ac:dyDescent="0.2">
      <c r="A320" s="130" t="s">
        <v>1804</v>
      </c>
      <c r="B320" s="130" t="s">
        <v>1008</v>
      </c>
      <c r="C320" s="129" t="s">
        <v>1078</v>
      </c>
      <c r="D320" s="128" t="s">
        <v>1128</v>
      </c>
      <c r="E320" s="37" t="s">
        <v>261</v>
      </c>
      <c r="F320" s="127" t="s">
        <v>1129</v>
      </c>
      <c r="G320" s="126" t="s">
        <v>1130</v>
      </c>
      <c r="H320" s="125" t="s">
        <v>1131</v>
      </c>
      <c r="I320" s="124">
        <v>2</v>
      </c>
      <c r="J320" s="131" t="s">
        <v>1023</v>
      </c>
    </row>
    <row r="321" spans="1:10" ht="84" hidden="1" x14ac:dyDescent="0.2">
      <c r="A321" s="130" t="s">
        <v>1804</v>
      </c>
      <c r="B321" s="130" t="s">
        <v>1008</v>
      </c>
      <c r="C321" s="129" t="s">
        <v>1078</v>
      </c>
      <c r="D321" s="128" t="s">
        <v>1128</v>
      </c>
      <c r="E321" s="37" t="s">
        <v>261</v>
      </c>
      <c r="F321" s="127" t="s">
        <v>1132</v>
      </c>
      <c r="G321" s="126" t="s">
        <v>1133</v>
      </c>
      <c r="H321" s="125" t="s">
        <v>1134</v>
      </c>
      <c r="I321" s="124">
        <v>1</v>
      </c>
      <c r="J321" s="123" t="s">
        <v>1023</v>
      </c>
    </row>
    <row r="322" spans="1:10" ht="84" hidden="1" x14ac:dyDescent="0.2">
      <c r="A322" s="130" t="s">
        <v>1804</v>
      </c>
      <c r="B322" s="130" t="s">
        <v>1008</v>
      </c>
      <c r="C322" s="129" t="s">
        <v>1078</v>
      </c>
      <c r="D322" s="128" t="s">
        <v>1128</v>
      </c>
      <c r="E322" s="37" t="s">
        <v>261</v>
      </c>
      <c r="F322" s="127" t="s">
        <v>1135</v>
      </c>
      <c r="G322" s="126" t="s">
        <v>1136</v>
      </c>
      <c r="H322" s="125" t="s">
        <v>1137</v>
      </c>
      <c r="I322" s="124">
        <v>1</v>
      </c>
      <c r="J322" s="131" t="s">
        <v>1023</v>
      </c>
    </row>
    <row r="323" spans="1:10" ht="84" hidden="1" x14ac:dyDescent="0.2">
      <c r="A323" s="130" t="s">
        <v>1804</v>
      </c>
      <c r="B323" s="130" t="s">
        <v>1008</v>
      </c>
      <c r="C323" s="129" t="s">
        <v>1078</v>
      </c>
      <c r="D323" s="128" t="s">
        <v>1128</v>
      </c>
      <c r="E323" s="37" t="s">
        <v>139</v>
      </c>
      <c r="F323" s="127" t="s">
        <v>1138</v>
      </c>
      <c r="G323" s="126" t="s">
        <v>1139</v>
      </c>
      <c r="H323" s="125" t="s">
        <v>1140</v>
      </c>
      <c r="I323" s="124">
        <v>1</v>
      </c>
      <c r="J323" s="123" t="s">
        <v>1023</v>
      </c>
    </row>
    <row r="324" spans="1:10" ht="84" hidden="1" x14ac:dyDescent="0.2">
      <c r="A324" s="130" t="s">
        <v>1804</v>
      </c>
      <c r="B324" s="130" t="s">
        <v>1008</v>
      </c>
      <c r="C324" s="129" t="s">
        <v>1078</v>
      </c>
      <c r="D324" s="128" t="s">
        <v>1128</v>
      </c>
      <c r="E324" s="37" t="s">
        <v>120</v>
      </c>
      <c r="F324" s="127" t="s">
        <v>1141</v>
      </c>
      <c r="G324" s="126" t="s">
        <v>1142</v>
      </c>
      <c r="H324" s="125" t="s">
        <v>1143</v>
      </c>
      <c r="I324" s="124">
        <v>0</v>
      </c>
      <c r="J324" s="131" t="s">
        <v>1023</v>
      </c>
    </row>
    <row r="325" spans="1:10" ht="84" hidden="1" x14ac:dyDescent="0.2">
      <c r="A325" s="130" t="s">
        <v>1804</v>
      </c>
      <c r="B325" s="130" t="s">
        <v>1008</v>
      </c>
      <c r="C325" s="129" t="s">
        <v>1078</v>
      </c>
      <c r="D325" s="128" t="s">
        <v>1128</v>
      </c>
      <c r="E325" s="37" t="s">
        <v>261</v>
      </c>
      <c r="F325" s="127" t="s">
        <v>1144</v>
      </c>
      <c r="G325" s="126" t="s">
        <v>1145</v>
      </c>
      <c r="H325" s="125" t="s">
        <v>1146</v>
      </c>
      <c r="I325" s="124">
        <v>0</v>
      </c>
      <c r="J325" s="123" t="s">
        <v>1023</v>
      </c>
    </row>
    <row r="326" spans="1:10" ht="84" hidden="1" x14ac:dyDescent="0.2">
      <c r="A326" s="130" t="s">
        <v>1804</v>
      </c>
      <c r="B326" s="130" t="s">
        <v>1008</v>
      </c>
      <c r="C326" s="129" t="s">
        <v>1078</v>
      </c>
      <c r="D326" s="128" t="s">
        <v>1128</v>
      </c>
      <c r="E326" s="37" t="s">
        <v>261</v>
      </c>
      <c r="F326" s="127" t="s">
        <v>1147</v>
      </c>
      <c r="G326" s="126" t="s">
        <v>1148</v>
      </c>
      <c r="H326" s="125" t="s">
        <v>1149</v>
      </c>
      <c r="I326" s="124">
        <v>0</v>
      </c>
      <c r="J326" s="131" t="s">
        <v>1023</v>
      </c>
    </row>
    <row r="327" spans="1:10" ht="84" hidden="1" x14ac:dyDescent="0.2">
      <c r="A327" s="130" t="s">
        <v>1804</v>
      </c>
      <c r="B327" s="130" t="s">
        <v>1008</v>
      </c>
      <c r="C327" s="129" t="s">
        <v>1078</v>
      </c>
      <c r="D327" s="128" t="s">
        <v>1128</v>
      </c>
      <c r="E327" s="37" t="s">
        <v>261</v>
      </c>
      <c r="F327" s="127" t="s">
        <v>1150</v>
      </c>
      <c r="G327" s="126" t="s">
        <v>1151</v>
      </c>
      <c r="H327" s="125" t="s">
        <v>1149</v>
      </c>
      <c r="I327" s="124">
        <v>1</v>
      </c>
      <c r="J327" s="123" t="s">
        <v>1023</v>
      </c>
    </row>
    <row r="328" spans="1:10" ht="84" hidden="1" x14ac:dyDescent="0.2">
      <c r="A328" s="130" t="s">
        <v>1804</v>
      </c>
      <c r="B328" s="130" t="s">
        <v>1008</v>
      </c>
      <c r="C328" s="129" t="s">
        <v>1078</v>
      </c>
      <c r="D328" s="128" t="s">
        <v>1128</v>
      </c>
      <c r="E328" s="37" t="s">
        <v>261</v>
      </c>
      <c r="F328" s="127" t="s">
        <v>1152</v>
      </c>
      <c r="G328" s="126" t="s">
        <v>1153</v>
      </c>
      <c r="H328" s="125" t="s">
        <v>1149</v>
      </c>
      <c r="I328" s="124">
        <v>0</v>
      </c>
      <c r="J328" s="131" t="s">
        <v>1023</v>
      </c>
    </row>
    <row r="329" spans="1:10" ht="84" hidden="1" x14ac:dyDescent="0.2">
      <c r="A329" s="130" t="s">
        <v>1804</v>
      </c>
      <c r="B329" s="130" t="s">
        <v>1008</v>
      </c>
      <c r="C329" s="129" t="s">
        <v>1078</v>
      </c>
      <c r="D329" s="128" t="s">
        <v>1128</v>
      </c>
      <c r="E329" s="37" t="s">
        <v>261</v>
      </c>
      <c r="F329" s="127" t="s">
        <v>1154</v>
      </c>
      <c r="G329" s="126" t="s">
        <v>1155</v>
      </c>
      <c r="H329" s="125" t="s">
        <v>1149</v>
      </c>
      <c r="I329" s="124">
        <v>0</v>
      </c>
      <c r="J329" s="123" t="s">
        <v>1023</v>
      </c>
    </row>
    <row r="330" spans="1:10" ht="84" hidden="1" x14ac:dyDescent="0.2">
      <c r="A330" s="130" t="s">
        <v>1804</v>
      </c>
      <c r="B330" s="130" t="s">
        <v>1008</v>
      </c>
      <c r="C330" s="129" t="s">
        <v>1078</v>
      </c>
      <c r="D330" s="128" t="s">
        <v>1128</v>
      </c>
      <c r="E330" s="37" t="s">
        <v>261</v>
      </c>
      <c r="F330" s="127" t="s">
        <v>1156</v>
      </c>
      <c r="G330" s="126" t="s">
        <v>1157</v>
      </c>
      <c r="H330" s="125" t="s">
        <v>1158</v>
      </c>
      <c r="I330" s="124">
        <v>0</v>
      </c>
      <c r="J330" s="131" t="s">
        <v>1023</v>
      </c>
    </row>
    <row r="331" spans="1:10" ht="84" hidden="1" x14ac:dyDescent="0.2">
      <c r="A331" s="130" t="s">
        <v>1804</v>
      </c>
      <c r="B331" s="130" t="s">
        <v>1008</v>
      </c>
      <c r="C331" s="129" t="s">
        <v>1078</v>
      </c>
      <c r="D331" s="128" t="s">
        <v>1128</v>
      </c>
      <c r="E331" s="37" t="s">
        <v>261</v>
      </c>
      <c r="F331" s="127" t="s">
        <v>1159</v>
      </c>
      <c r="G331" s="126" t="s">
        <v>1160</v>
      </c>
      <c r="H331" s="125" t="s">
        <v>1158</v>
      </c>
      <c r="I331" s="124">
        <v>0</v>
      </c>
      <c r="J331" s="123" t="s">
        <v>1023</v>
      </c>
    </row>
    <row r="332" spans="1:10" ht="84" hidden="1" x14ac:dyDescent="0.2">
      <c r="A332" s="130" t="s">
        <v>1804</v>
      </c>
      <c r="B332" s="130" t="s">
        <v>1008</v>
      </c>
      <c r="C332" s="129" t="s">
        <v>1078</v>
      </c>
      <c r="D332" s="128" t="s">
        <v>1161</v>
      </c>
      <c r="E332" s="37" t="s">
        <v>261</v>
      </c>
      <c r="F332" s="127" t="s">
        <v>1162</v>
      </c>
      <c r="G332" s="126" t="s">
        <v>1163</v>
      </c>
      <c r="H332" s="125" t="s">
        <v>1164</v>
      </c>
      <c r="I332" s="124">
        <v>0</v>
      </c>
      <c r="J332" s="131" t="s">
        <v>1165</v>
      </c>
    </row>
    <row r="333" spans="1:10" ht="84" hidden="1" x14ac:dyDescent="0.2">
      <c r="A333" s="130" t="s">
        <v>1804</v>
      </c>
      <c r="B333" s="130" t="s">
        <v>1008</v>
      </c>
      <c r="C333" s="129" t="s">
        <v>1078</v>
      </c>
      <c r="D333" s="128" t="s">
        <v>1161</v>
      </c>
      <c r="E333" s="37" t="s">
        <v>261</v>
      </c>
      <c r="F333" s="127" t="s">
        <v>1166</v>
      </c>
      <c r="G333" s="126" t="s">
        <v>1167</v>
      </c>
      <c r="H333" s="125" t="s">
        <v>1131</v>
      </c>
      <c r="I333" s="124">
        <v>1</v>
      </c>
      <c r="J333" s="123" t="s">
        <v>1023</v>
      </c>
    </row>
    <row r="334" spans="1:10" ht="84" hidden="1" x14ac:dyDescent="0.2">
      <c r="A334" s="130" t="s">
        <v>1804</v>
      </c>
      <c r="B334" s="130" t="s">
        <v>1008</v>
      </c>
      <c r="C334" s="129" t="s">
        <v>1078</v>
      </c>
      <c r="D334" s="128" t="s">
        <v>1161</v>
      </c>
      <c r="E334" s="37" t="s">
        <v>261</v>
      </c>
      <c r="F334" s="127" t="s">
        <v>1168</v>
      </c>
      <c r="G334" s="126" t="s">
        <v>1169</v>
      </c>
      <c r="H334" s="125" t="s">
        <v>1170</v>
      </c>
      <c r="I334" s="124">
        <v>2</v>
      </c>
      <c r="J334" s="131" t="s">
        <v>1023</v>
      </c>
    </row>
    <row r="335" spans="1:10" ht="84" hidden="1" x14ac:dyDescent="0.2">
      <c r="A335" s="130" t="s">
        <v>1804</v>
      </c>
      <c r="B335" s="130" t="s">
        <v>1008</v>
      </c>
      <c r="C335" s="129" t="s">
        <v>1078</v>
      </c>
      <c r="D335" s="128" t="s">
        <v>1161</v>
      </c>
      <c r="E335" s="37" t="s">
        <v>261</v>
      </c>
      <c r="F335" s="127" t="s">
        <v>1171</v>
      </c>
      <c r="G335" s="126" t="s">
        <v>1172</v>
      </c>
      <c r="H335" s="125" t="s">
        <v>1173</v>
      </c>
      <c r="I335" s="124">
        <v>1</v>
      </c>
      <c r="J335" s="123" t="s">
        <v>1023</v>
      </c>
    </row>
    <row r="336" spans="1:10" ht="84" hidden="1" x14ac:dyDescent="0.2">
      <c r="A336" s="130" t="s">
        <v>1804</v>
      </c>
      <c r="B336" s="130" t="s">
        <v>1008</v>
      </c>
      <c r="C336" s="129" t="s">
        <v>1078</v>
      </c>
      <c r="D336" s="128" t="s">
        <v>1161</v>
      </c>
      <c r="E336" s="37" t="s">
        <v>261</v>
      </c>
      <c r="F336" s="127" t="s">
        <v>1174</v>
      </c>
      <c r="G336" s="126" t="s">
        <v>1175</v>
      </c>
      <c r="H336" s="125" t="s">
        <v>1173</v>
      </c>
      <c r="I336" s="124">
        <v>1</v>
      </c>
      <c r="J336" s="131" t="s">
        <v>1023</v>
      </c>
    </row>
    <row r="337" spans="1:10" ht="84" hidden="1" x14ac:dyDescent="0.2">
      <c r="A337" s="130" t="s">
        <v>1804</v>
      </c>
      <c r="B337" s="130" t="s">
        <v>1008</v>
      </c>
      <c r="C337" s="129" t="s">
        <v>1078</v>
      </c>
      <c r="D337" s="128" t="s">
        <v>1161</v>
      </c>
      <c r="E337" s="37" t="s">
        <v>261</v>
      </c>
      <c r="F337" s="127" t="s">
        <v>1176</v>
      </c>
      <c r="G337" s="126" t="s">
        <v>1177</v>
      </c>
      <c r="H337" s="125" t="s">
        <v>1146</v>
      </c>
      <c r="I337" s="124">
        <v>0</v>
      </c>
      <c r="J337" s="123" t="s">
        <v>1023</v>
      </c>
    </row>
    <row r="338" spans="1:10" ht="84" hidden="1" x14ac:dyDescent="0.2">
      <c r="A338" s="130" t="s">
        <v>1804</v>
      </c>
      <c r="B338" s="130" t="s">
        <v>1008</v>
      </c>
      <c r="C338" s="129" t="s">
        <v>1078</v>
      </c>
      <c r="D338" s="128" t="s">
        <v>1161</v>
      </c>
      <c r="E338" s="37" t="s">
        <v>261</v>
      </c>
      <c r="F338" s="127" t="s">
        <v>1178</v>
      </c>
      <c r="G338" s="126" t="s">
        <v>1179</v>
      </c>
      <c r="H338" s="125" t="s">
        <v>1180</v>
      </c>
      <c r="I338" s="124">
        <v>1</v>
      </c>
      <c r="J338" s="131" t="s">
        <v>1023</v>
      </c>
    </row>
    <row r="339" spans="1:10" ht="84" hidden="1" x14ac:dyDescent="0.2">
      <c r="A339" s="130" t="s">
        <v>1804</v>
      </c>
      <c r="B339" s="130" t="s">
        <v>1008</v>
      </c>
      <c r="C339" s="129" t="s">
        <v>1078</v>
      </c>
      <c r="D339" s="128" t="s">
        <v>1161</v>
      </c>
      <c r="E339" s="37" t="s">
        <v>120</v>
      </c>
      <c r="F339" s="127" t="s">
        <v>1181</v>
      </c>
      <c r="G339" s="126" t="s">
        <v>1182</v>
      </c>
      <c r="H339" s="125" t="s">
        <v>1183</v>
      </c>
      <c r="I339" s="124">
        <v>0</v>
      </c>
      <c r="J339" s="123" t="s">
        <v>1023</v>
      </c>
    </row>
    <row r="340" spans="1:10" ht="84" hidden="1" x14ac:dyDescent="0.2">
      <c r="A340" s="130" t="s">
        <v>1804</v>
      </c>
      <c r="B340" s="130" t="s">
        <v>1008</v>
      </c>
      <c r="C340" s="129" t="s">
        <v>1078</v>
      </c>
      <c r="D340" s="128" t="s">
        <v>1161</v>
      </c>
      <c r="E340" s="37" t="s">
        <v>261</v>
      </c>
      <c r="F340" s="127" t="s">
        <v>1184</v>
      </c>
      <c r="G340" s="126" t="s">
        <v>1185</v>
      </c>
      <c r="H340" s="125" t="s">
        <v>172</v>
      </c>
      <c r="I340" s="124"/>
      <c r="J340" s="131" t="s">
        <v>1023</v>
      </c>
    </row>
    <row r="341" spans="1:10" ht="84" hidden="1" x14ac:dyDescent="0.2">
      <c r="A341" s="130" t="s">
        <v>1804</v>
      </c>
      <c r="B341" s="130" t="s">
        <v>1008</v>
      </c>
      <c r="C341" s="129" t="s">
        <v>1078</v>
      </c>
      <c r="D341" s="128" t="s">
        <v>1161</v>
      </c>
      <c r="E341" s="37" t="s">
        <v>261</v>
      </c>
      <c r="F341" s="127" t="s">
        <v>1186</v>
      </c>
      <c r="G341" s="126" t="s">
        <v>1187</v>
      </c>
      <c r="H341" s="125" t="s">
        <v>1188</v>
      </c>
      <c r="I341" s="124"/>
      <c r="J341" s="123" t="s">
        <v>1023</v>
      </c>
    </row>
    <row r="342" spans="1:10" ht="84" hidden="1" x14ac:dyDescent="0.2">
      <c r="A342" s="130" t="s">
        <v>1804</v>
      </c>
      <c r="B342" s="130" t="s">
        <v>1008</v>
      </c>
      <c r="C342" s="129" t="s">
        <v>1078</v>
      </c>
      <c r="D342" s="128" t="s">
        <v>1161</v>
      </c>
      <c r="E342" s="37" t="s">
        <v>261</v>
      </c>
      <c r="F342" s="127" t="s">
        <v>1189</v>
      </c>
      <c r="G342" s="126" t="s">
        <v>1190</v>
      </c>
      <c r="H342" s="125" t="s">
        <v>1191</v>
      </c>
      <c r="I342" s="124">
        <v>20</v>
      </c>
      <c r="J342" s="131" t="s">
        <v>1023</v>
      </c>
    </row>
    <row r="343" spans="1:10" ht="84" hidden="1" x14ac:dyDescent="0.2">
      <c r="A343" s="130" t="s">
        <v>1804</v>
      </c>
      <c r="B343" s="130" t="s">
        <v>1008</v>
      </c>
      <c r="C343" s="129" t="s">
        <v>1078</v>
      </c>
      <c r="D343" s="128" t="s">
        <v>1161</v>
      </c>
      <c r="E343" s="37" t="s">
        <v>261</v>
      </c>
      <c r="F343" s="127" t="s">
        <v>1192</v>
      </c>
      <c r="G343" s="135" t="s">
        <v>1193</v>
      </c>
      <c r="H343" s="125" t="s">
        <v>1194</v>
      </c>
      <c r="I343" s="124">
        <v>1</v>
      </c>
      <c r="J343" s="123" t="s">
        <v>1023</v>
      </c>
    </row>
    <row r="344" spans="1:10" ht="84" hidden="1" x14ac:dyDescent="0.2">
      <c r="A344" s="130" t="s">
        <v>1804</v>
      </c>
      <c r="B344" s="130" t="s">
        <v>1195</v>
      </c>
      <c r="C344" s="129" t="s">
        <v>1196</v>
      </c>
      <c r="D344" s="128" t="s">
        <v>1197</v>
      </c>
      <c r="E344" s="37" t="s">
        <v>120</v>
      </c>
      <c r="F344" s="127" t="s">
        <v>1198</v>
      </c>
      <c r="G344" s="126" t="s">
        <v>1199</v>
      </c>
      <c r="H344" s="125" t="s">
        <v>1200</v>
      </c>
      <c r="I344" s="124"/>
      <c r="J344" s="131" t="s">
        <v>1809</v>
      </c>
    </row>
    <row r="345" spans="1:10" ht="97.95" hidden="1" x14ac:dyDescent="0.2">
      <c r="A345" s="130" t="s">
        <v>1804</v>
      </c>
      <c r="B345" s="130" t="s">
        <v>1195</v>
      </c>
      <c r="C345" s="129" t="s">
        <v>1196</v>
      </c>
      <c r="D345" s="128" t="s">
        <v>1197</v>
      </c>
      <c r="E345" s="37" t="s">
        <v>120</v>
      </c>
      <c r="F345" s="127" t="s">
        <v>1201</v>
      </c>
      <c r="G345" s="126" t="s">
        <v>1202</v>
      </c>
      <c r="H345" s="125" t="s">
        <v>1203</v>
      </c>
      <c r="I345" s="124">
        <v>0</v>
      </c>
      <c r="J345" s="123" t="s">
        <v>1809</v>
      </c>
    </row>
    <row r="346" spans="1:10" ht="84" hidden="1" x14ac:dyDescent="0.2">
      <c r="A346" s="130" t="s">
        <v>1804</v>
      </c>
      <c r="B346" s="130" t="s">
        <v>1195</v>
      </c>
      <c r="C346" s="129" t="s">
        <v>1196</v>
      </c>
      <c r="D346" s="128" t="s">
        <v>1197</v>
      </c>
      <c r="E346" s="37" t="s">
        <v>120</v>
      </c>
      <c r="F346" s="127" t="s">
        <v>1204</v>
      </c>
      <c r="G346" s="126" t="s">
        <v>1205</v>
      </c>
      <c r="H346" s="125" t="s">
        <v>1206</v>
      </c>
      <c r="I346" s="124">
        <v>0</v>
      </c>
      <c r="J346" s="131" t="s">
        <v>1809</v>
      </c>
    </row>
    <row r="347" spans="1:10" ht="84" hidden="1" x14ac:dyDescent="0.2">
      <c r="A347" s="130" t="s">
        <v>1804</v>
      </c>
      <c r="B347" s="130" t="s">
        <v>1195</v>
      </c>
      <c r="C347" s="129" t="s">
        <v>1196</v>
      </c>
      <c r="D347" s="128" t="s">
        <v>1197</v>
      </c>
      <c r="E347" s="37" t="s">
        <v>261</v>
      </c>
      <c r="F347" s="127" t="s">
        <v>1207</v>
      </c>
      <c r="G347" s="126" t="s">
        <v>1208</v>
      </c>
      <c r="H347" s="125" t="s">
        <v>1206</v>
      </c>
      <c r="I347" s="124">
        <v>0</v>
      </c>
      <c r="J347" s="123" t="s">
        <v>1809</v>
      </c>
    </row>
    <row r="348" spans="1:10" ht="84" hidden="1" x14ac:dyDescent="0.2">
      <c r="A348" s="130" t="s">
        <v>1804</v>
      </c>
      <c r="B348" s="130" t="s">
        <v>1195</v>
      </c>
      <c r="C348" s="129" t="s">
        <v>1196</v>
      </c>
      <c r="D348" s="128" t="s">
        <v>1197</v>
      </c>
      <c r="E348" s="37" t="s">
        <v>120</v>
      </c>
      <c r="F348" s="127" t="s">
        <v>1209</v>
      </c>
      <c r="G348" s="126" t="s">
        <v>1210</v>
      </c>
      <c r="H348" s="125" t="s">
        <v>1211</v>
      </c>
      <c r="I348" s="124"/>
      <c r="J348" s="131" t="s">
        <v>1809</v>
      </c>
    </row>
    <row r="349" spans="1:10" ht="84" hidden="1" x14ac:dyDescent="0.2">
      <c r="A349" s="130" t="s">
        <v>1804</v>
      </c>
      <c r="B349" s="130" t="s">
        <v>1195</v>
      </c>
      <c r="C349" s="129" t="s">
        <v>1196</v>
      </c>
      <c r="D349" s="128" t="s">
        <v>1197</v>
      </c>
      <c r="E349" s="37" t="s">
        <v>120</v>
      </c>
      <c r="F349" s="127" t="s">
        <v>1212</v>
      </c>
      <c r="G349" s="126" t="s">
        <v>1213</v>
      </c>
      <c r="H349" s="125" t="s">
        <v>1214</v>
      </c>
      <c r="I349" s="124"/>
      <c r="J349" s="123" t="s">
        <v>1809</v>
      </c>
    </row>
    <row r="350" spans="1:10" ht="84" hidden="1" x14ac:dyDescent="0.2">
      <c r="A350" s="130" t="s">
        <v>1804</v>
      </c>
      <c r="B350" s="130" t="s">
        <v>1195</v>
      </c>
      <c r="C350" s="129" t="s">
        <v>1196</v>
      </c>
      <c r="D350" s="128" t="s">
        <v>1197</v>
      </c>
      <c r="E350" s="37" t="s">
        <v>120</v>
      </c>
      <c r="F350" s="127" t="s">
        <v>1215</v>
      </c>
      <c r="G350" s="126" t="s">
        <v>1216</v>
      </c>
      <c r="H350" s="125" t="s">
        <v>1217</v>
      </c>
      <c r="I350" s="124">
        <v>0</v>
      </c>
      <c r="J350" s="131" t="s">
        <v>1809</v>
      </c>
    </row>
    <row r="351" spans="1:10" ht="84" hidden="1" x14ac:dyDescent="0.2">
      <c r="A351" s="130" t="s">
        <v>1804</v>
      </c>
      <c r="B351" s="130" t="s">
        <v>1195</v>
      </c>
      <c r="C351" s="129" t="s">
        <v>1196</v>
      </c>
      <c r="D351" s="128" t="s">
        <v>1197</v>
      </c>
      <c r="E351" s="37" t="s">
        <v>120</v>
      </c>
      <c r="F351" s="127" t="s">
        <v>1218</v>
      </c>
      <c r="G351" s="126" t="s">
        <v>1219</v>
      </c>
      <c r="H351" s="125" t="s">
        <v>1220</v>
      </c>
      <c r="I351" s="124"/>
      <c r="J351" s="123" t="s">
        <v>1809</v>
      </c>
    </row>
    <row r="352" spans="1:10" ht="84" hidden="1" x14ac:dyDescent="0.2">
      <c r="A352" s="130" t="s">
        <v>1804</v>
      </c>
      <c r="B352" s="130" t="s">
        <v>1195</v>
      </c>
      <c r="C352" s="129" t="s">
        <v>1196</v>
      </c>
      <c r="D352" s="128" t="s">
        <v>1197</v>
      </c>
      <c r="E352" s="37" t="s">
        <v>120</v>
      </c>
      <c r="F352" s="127" t="s">
        <v>1221</v>
      </c>
      <c r="G352" s="126" t="s">
        <v>1222</v>
      </c>
      <c r="H352" s="125" t="s">
        <v>1220</v>
      </c>
      <c r="I352" s="124"/>
      <c r="J352" s="131" t="s">
        <v>1809</v>
      </c>
    </row>
    <row r="353" spans="1:10" ht="84" hidden="1" x14ac:dyDescent="0.2">
      <c r="A353" s="130" t="s">
        <v>1804</v>
      </c>
      <c r="B353" s="130" t="s">
        <v>1195</v>
      </c>
      <c r="C353" s="129" t="s">
        <v>1196</v>
      </c>
      <c r="D353" s="128" t="s">
        <v>1223</v>
      </c>
      <c r="E353" s="37" t="s">
        <v>261</v>
      </c>
      <c r="F353" s="127" t="s">
        <v>1224</v>
      </c>
      <c r="G353" s="126" t="s">
        <v>1225</v>
      </c>
      <c r="H353" s="125" t="s">
        <v>1226</v>
      </c>
      <c r="I353" s="124"/>
      <c r="J353" s="123" t="s">
        <v>1809</v>
      </c>
    </row>
    <row r="354" spans="1:10" ht="84" hidden="1" x14ac:dyDescent="0.2">
      <c r="A354" s="130" t="s">
        <v>1804</v>
      </c>
      <c r="B354" s="130" t="s">
        <v>1195</v>
      </c>
      <c r="C354" s="129" t="s">
        <v>1196</v>
      </c>
      <c r="D354" s="128" t="s">
        <v>1223</v>
      </c>
      <c r="E354" s="37" t="s">
        <v>261</v>
      </c>
      <c r="F354" s="127" t="s">
        <v>1227</v>
      </c>
      <c r="G354" s="126" t="s">
        <v>1228</v>
      </c>
      <c r="H354" s="125" t="s">
        <v>1229</v>
      </c>
      <c r="I354" s="124">
        <v>1000</v>
      </c>
      <c r="J354" s="131" t="s">
        <v>1809</v>
      </c>
    </row>
    <row r="355" spans="1:10" ht="84" hidden="1" x14ac:dyDescent="0.2">
      <c r="A355" s="130" t="s">
        <v>1804</v>
      </c>
      <c r="B355" s="130" t="s">
        <v>1195</v>
      </c>
      <c r="C355" s="129" t="s">
        <v>1196</v>
      </c>
      <c r="D355" s="128" t="s">
        <v>1223</v>
      </c>
      <c r="E355" s="37" t="s">
        <v>261</v>
      </c>
      <c r="F355" s="127" t="s">
        <v>1230</v>
      </c>
      <c r="G355" s="126" t="s">
        <v>1231</v>
      </c>
      <c r="H355" s="125" t="s">
        <v>1232</v>
      </c>
      <c r="I355" s="124">
        <v>4000</v>
      </c>
      <c r="J355" s="123" t="s">
        <v>1809</v>
      </c>
    </row>
    <row r="356" spans="1:10" ht="84" hidden="1" x14ac:dyDescent="0.2">
      <c r="A356" s="130" t="s">
        <v>1804</v>
      </c>
      <c r="B356" s="130" t="s">
        <v>1195</v>
      </c>
      <c r="C356" s="129" t="s">
        <v>1196</v>
      </c>
      <c r="D356" s="128" t="s">
        <v>1223</v>
      </c>
      <c r="E356" s="37" t="s">
        <v>261</v>
      </c>
      <c r="F356" s="127" t="s">
        <v>1233</v>
      </c>
      <c r="G356" s="126" t="s">
        <v>1234</v>
      </c>
      <c r="H356" s="125" t="s">
        <v>1235</v>
      </c>
      <c r="I356" s="124"/>
      <c r="J356" s="131" t="s">
        <v>1809</v>
      </c>
    </row>
    <row r="357" spans="1:10" ht="84" hidden="1" x14ac:dyDescent="0.2">
      <c r="A357" s="130" t="s">
        <v>1804</v>
      </c>
      <c r="B357" s="130" t="s">
        <v>1195</v>
      </c>
      <c r="C357" s="129" t="s">
        <v>1196</v>
      </c>
      <c r="D357" s="128" t="s">
        <v>1223</v>
      </c>
      <c r="E357" s="37" t="s">
        <v>261</v>
      </c>
      <c r="F357" s="127" t="s">
        <v>1236</v>
      </c>
      <c r="G357" s="126" t="s">
        <v>1237</v>
      </c>
      <c r="H357" s="125" t="s">
        <v>1238</v>
      </c>
      <c r="I357" s="124">
        <v>7</v>
      </c>
      <c r="J357" s="123" t="s">
        <v>1809</v>
      </c>
    </row>
    <row r="358" spans="1:10" ht="84" hidden="1" x14ac:dyDescent="0.2">
      <c r="A358" s="130" t="s">
        <v>1804</v>
      </c>
      <c r="B358" s="130" t="s">
        <v>1195</v>
      </c>
      <c r="C358" s="129" t="s">
        <v>1196</v>
      </c>
      <c r="D358" s="128" t="s">
        <v>1223</v>
      </c>
      <c r="E358" s="37" t="s">
        <v>261</v>
      </c>
      <c r="F358" s="127" t="s">
        <v>1239</v>
      </c>
      <c r="G358" s="126" t="s">
        <v>1240</v>
      </c>
      <c r="H358" s="125" t="s">
        <v>1241</v>
      </c>
      <c r="I358" s="124">
        <v>0</v>
      </c>
      <c r="J358" s="131" t="s">
        <v>1809</v>
      </c>
    </row>
    <row r="359" spans="1:10" ht="84" hidden="1" x14ac:dyDescent="0.2">
      <c r="A359" s="130" t="s">
        <v>1804</v>
      </c>
      <c r="B359" s="130" t="s">
        <v>1195</v>
      </c>
      <c r="C359" s="129" t="s">
        <v>1196</v>
      </c>
      <c r="D359" s="128" t="s">
        <v>1223</v>
      </c>
      <c r="E359" s="37" t="s">
        <v>261</v>
      </c>
      <c r="F359" s="127" t="s">
        <v>1242</v>
      </c>
      <c r="G359" s="126" t="s">
        <v>1243</v>
      </c>
      <c r="H359" s="125" t="s">
        <v>1244</v>
      </c>
      <c r="I359" s="124">
        <v>1</v>
      </c>
      <c r="J359" s="123" t="s">
        <v>1809</v>
      </c>
    </row>
    <row r="360" spans="1:10" ht="84" hidden="1" x14ac:dyDescent="0.2">
      <c r="A360" s="130" t="s">
        <v>1804</v>
      </c>
      <c r="B360" s="130" t="s">
        <v>1195</v>
      </c>
      <c r="C360" s="129" t="s">
        <v>1196</v>
      </c>
      <c r="D360" s="128" t="s">
        <v>1223</v>
      </c>
      <c r="E360" s="37" t="s">
        <v>122</v>
      </c>
      <c r="F360" s="127" t="s">
        <v>1245</v>
      </c>
      <c r="G360" s="126" t="s">
        <v>1246</v>
      </c>
      <c r="H360" s="125" t="s">
        <v>1247</v>
      </c>
      <c r="I360" s="124"/>
      <c r="J360" s="131" t="s">
        <v>1809</v>
      </c>
    </row>
    <row r="361" spans="1:10" ht="84" hidden="1" x14ac:dyDescent="0.2">
      <c r="A361" s="130" t="s">
        <v>1804</v>
      </c>
      <c r="B361" s="130" t="s">
        <v>1195</v>
      </c>
      <c r="C361" s="129" t="s">
        <v>1196</v>
      </c>
      <c r="D361" s="128" t="s">
        <v>1223</v>
      </c>
      <c r="E361" s="37" t="s">
        <v>120</v>
      </c>
      <c r="F361" s="127" t="s">
        <v>1248</v>
      </c>
      <c r="G361" s="126" t="s">
        <v>1249</v>
      </c>
      <c r="H361" s="125" t="s">
        <v>580</v>
      </c>
      <c r="I361" s="124">
        <v>0</v>
      </c>
      <c r="J361" s="123" t="s">
        <v>1809</v>
      </c>
    </row>
    <row r="362" spans="1:10" ht="84" hidden="1" x14ac:dyDescent="0.2">
      <c r="A362" s="130" t="s">
        <v>1804</v>
      </c>
      <c r="B362" s="130" t="s">
        <v>1195</v>
      </c>
      <c r="C362" s="129" t="s">
        <v>1196</v>
      </c>
      <c r="D362" s="128" t="s">
        <v>1223</v>
      </c>
      <c r="E362" s="37" t="s">
        <v>261</v>
      </c>
      <c r="F362" s="127" t="s">
        <v>1250</v>
      </c>
      <c r="G362" s="126" t="s">
        <v>1251</v>
      </c>
      <c r="H362" s="125" t="s">
        <v>974</v>
      </c>
      <c r="I362" s="124">
        <v>1</v>
      </c>
      <c r="J362" s="131" t="s">
        <v>1809</v>
      </c>
    </row>
    <row r="363" spans="1:10" ht="84" hidden="1" x14ac:dyDescent="0.2">
      <c r="A363" s="130" t="s">
        <v>1804</v>
      </c>
      <c r="B363" s="130" t="s">
        <v>1195</v>
      </c>
      <c r="C363" s="129" t="s">
        <v>1196</v>
      </c>
      <c r="D363" s="128" t="s">
        <v>1223</v>
      </c>
      <c r="E363" s="37" t="s">
        <v>261</v>
      </c>
      <c r="F363" s="127" t="s">
        <v>1252</v>
      </c>
      <c r="G363" s="126" t="s">
        <v>1253</v>
      </c>
      <c r="H363" s="125" t="s">
        <v>1254</v>
      </c>
      <c r="I363" s="124">
        <v>7</v>
      </c>
      <c r="J363" s="123" t="s">
        <v>1809</v>
      </c>
    </row>
    <row r="364" spans="1:10" ht="84" hidden="1" x14ac:dyDescent="0.2">
      <c r="A364" s="130" t="s">
        <v>1804</v>
      </c>
      <c r="B364" s="130" t="s">
        <v>1195</v>
      </c>
      <c r="C364" s="129" t="s">
        <v>1196</v>
      </c>
      <c r="D364" s="128" t="s">
        <v>1223</v>
      </c>
      <c r="E364" s="37" t="s">
        <v>261</v>
      </c>
      <c r="F364" s="127" t="s">
        <v>1255</v>
      </c>
      <c r="G364" s="126" t="s">
        <v>1256</v>
      </c>
      <c r="H364" s="125" t="s">
        <v>172</v>
      </c>
      <c r="I364" s="124"/>
      <c r="J364" s="131" t="s">
        <v>1809</v>
      </c>
    </row>
    <row r="365" spans="1:10" ht="84" hidden="1" x14ac:dyDescent="0.2">
      <c r="A365" s="130" t="s">
        <v>1804</v>
      </c>
      <c r="B365" s="130" t="s">
        <v>1195</v>
      </c>
      <c r="C365" s="129" t="s">
        <v>1196</v>
      </c>
      <c r="D365" s="128" t="s">
        <v>1223</v>
      </c>
      <c r="E365" s="37" t="s">
        <v>261</v>
      </c>
      <c r="F365" s="127" t="s">
        <v>1257</v>
      </c>
      <c r="G365" s="126" t="s">
        <v>1258</v>
      </c>
      <c r="H365" s="125" t="s">
        <v>1244</v>
      </c>
      <c r="I365" s="124"/>
      <c r="J365" s="123" t="s">
        <v>1809</v>
      </c>
    </row>
    <row r="366" spans="1:10" ht="84" hidden="1" x14ac:dyDescent="0.2">
      <c r="A366" s="130" t="s">
        <v>1804</v>
      </c>
      <c r="B366" s="130" t="s">
        <v>1195</v>
      </c>
      <c r="C366" s="129" t="s">
        <v>1196</v>
      </c>
      <c r="D366" s="128" t="s">
        <v>1223</v>
      </c>
      <c r="E366" s="37" t="s">
        <v>261</v>
      </c>
      <c r="F366" s="127" t="s">
        <v>1259</v>
      </c>
      <c r="G366" s="126" t="s">
        <v>1260</v>
      </c>
      <c r="H366" s="125" t="s">
        <v>1261</v>
      </c>
      <c r="I366" s="124">
        <v>0</v>
      </c>
      <c r="J366" s="131" t="s">
        <v>1809</v>
      </c>
    </row>
    <row r="367" spans="1:10" ht="84" hidden="1" x14ac:dyDescent="0.2">
      <c r="A367" s="130" t="s">
        <v>1804</v>
      </c>
      <c r="B367" s="130" t="s">
        <v>1195</v>
      </c>
      <c r="C367" s="129" t="s">
        <v>1196</v>
      </c>
      <c r="D367" s="128" t="s">
        <v>1262</v>
      </c>
      <c r="E367" s="37" t="s">
        <v>261</v>
      </c>
      <c r="F367" s="127" t="s">
        <v>1263</v>
      </c>
      <c r="G367" s="126" t="s">
        <v>1264</v>
      </c>
      <c r="H367" s="125" t="s">
        <v>1265</v>
      </c>
      <c r="I367" s="124">
        <v>50</v>
      </c>
      <c r="J367" s="123" t="s">
        <v>1807</v>
      </c>
    </row>
    <row r="368" spans="1:10" ht="84" hidden="1" x14ac:dyDescent="0.2">
      <c r="A368" s="130" t="s">
        <v>1804</v>
      </c>
      <c r="B368" s="130" t="s">
        <v>1195</v>
      </c>
      <c r="C368" s="129" t="s">
        <v>1196</v>
      </c>
      <c r="D368" s="128" t="s">
        <v>1262</v>
      </c>
      <c r="E368" s="37" t="s">
        <v>261</v>
      </c>
      <c r="F368" s="127" t="s">
        <v>1266</v>
      </c>
      <c r="G368" s="126" t="s">
        <v>1267</v>
      </c>
      <c r="H368" s="125" t="s">
        <v>1268</v>
      </c>
      <c r="I368" s="124">
        <v>2</v>
      </c>
      <c r="J368" s="131" t="s">
        <v>1807</v>
      </c>
    </row>
    <row r="369" spans="1:10" ht="84" hidden="1" x14ac:dyDescent="0.2">
      <c r="A369" s="130" t="s">
        <v>1804</v>
      </c>
      <c r="B369" s="130" t="s">
        <v>1195</v>
      </c>
      <c r="C369" s="129" t="s">
        <v>1196</v>
      </c>
      <c r="D369" s="128" t="s">
        <v>1262</v>
      </c>
      <c r="E369" s="37" t="s">
        <v>261</v>
      </c>
      <c r="F369" s="127" t="s">
        <v>1269</v>
      </c>
      <c r="G369" s="126" t="s">
        <v>1270</v>
      </c>
      <c r="H369" s="125" t="s">
        <v>1271</v>
      </c>
      <c r="I369" s="124"/>
      <c r="J369" s="123" t="s">
        <v>1807</v>
      </c>
    </row>
    <row r="370" spans="1:10" ht="84" hidden="1" x14ac:dyDescent="0.2">
      <c r="A370" s="130" t="s">
        <v>1804</v>
      </c>
      <c r="B370" s="130" t="s">
        <v>1195</v>
      </c>
      <c r="C370" s="129" t="s">
        <v>1196</v>
      </c>
      <c r="D370" s="128" t="s">
        <v>1262</v>
      </c>
      <c r="E370" s="37" t="s">
        <v>261</v>
      </c>
      <c r="F370" s="127" t="s">
        <v>1272</v>
      </c>
      <c r="G370" s="126" t="s">
        <v>1273</v>
      </c>
      <c r="H370" s="125" t="s">
        <v>1274</v>
      </c>
      <c r="I370" s="124">
        <v>0</v>
      </c>
      <c r="J370" s="131" t="s">
        <v>1807</v>
      </c>
    </row>
    <row r="371" spans="1:10" ht="84" hidden="1" x14ac:dyDescent="0.2">
      <c r="A371" s="130" t="s">
        <v>1804</v>
      </c>
      <c r="B371" s="130" t="s">
        <v>1195</v>
      </c>
      <c r="C371" s="129" t="s">
        <v>1196</v>
      </c>
      <c r="D371" s="128" t="s">
        <v>1262</v>
      </c>
      <c r="E371" s="37" t="s">
        <v>261</v>
      </c>
      <c r="F371" s="127" t="s">
        <v>1275</v>
      </c>
      <c r="G371" s="126" t="s">
        <v>1276</v>
      </c>
      <c r="H371" s="125" t="s">
        <v>172</v>
      </c>
      <c r="I371" s="124">
        <v>0</v>
      </c>
      <c r="J371" s="123" t="s">
        <v>1807</v>
      </c>
    </row>
    <row r="372" spans="1:10" ht="84" hidden="1" x14ac:dyDescent="0.2">
      <c r="A372" s="130" t="s">
        <v>1804</v>
      </c>
      <c r="B372" s="130" t="s">
        <v>1195</v>
      </c>
      <c r="C372" s="129" t="s">
        <v>1196</v>
      </c>
      <c r="D372" s="128" t="s">
        <v>1262</v>
      </c>
      <c r="E372" s="37" t="s">
        <v>261</v>
      </c>
      <c r="F372" s="127" t="s">
        <v>1277</v>
      </c>
      <c r="G372" s="126" t="s">
        <v>1278</v>
      </c>
      <c r="H372" s="125" t="s">
        <v>1279</v>
      </c>
      <c r="I372" s="124"/>
      <c r="J372" s="131" t="s">
        <v>1807</v>
      </c>
    </row>
    <row r="373" spans="1:10" ht="84" hidden="1" x14ac:dyDescent="0.2">
      <c r="A373" s="130" t="s">
        <v>1804</v>
      </c>
      <c r="B373" s="130" t="s">
        <v>1195</v>
      </c>
      <c r="C373" s="129" t="s">
        <v>1196</v>
      </c>
      <c r="D373" s="128" t="s">
        <v>1262</v>
      </c>
      <c r="E373" s="37" t="s">
        <v>261</v>
      </c>
      <c r="F373" s="127" t="s">
        <v>1280</v>
      </c>
      <c r="G373" s="126" t="s">
        <v>1281</v>
      </c>
      <c r="H373" s="125" t="s">
        <v>1282</v>
      </c>
      <c r="I373" s="124">
        <v>0</v>
      </c>
      <c r="J373" s="123" t="s">
        <v>1807</v>
      </c>
    </row>
    <row r="374" spans="1:10" ht="84" hidden="1" x14ac:dyDescent="0.2">
      <c r="A374" s="130" t="s">
        <v>1804</v>
      </c>
      <c r="B374" s="130" t="s">
        <v>1195</v>
      </c>
      <c r="C374" s="129" t="s">
        <v>1196</v>
      </c>
      <c r="D374" s="128" t="s">
        <v>1262</v>
      </c>
      <c r="E374" s="37" t="s">
        <v>261</v>
      </c>
      <c r="F374" s="127" t="s">
        <v>1283</v>
      </c>
      <c r="G374" s="126" t="s">
        <v>1284</v>
      </c>
      <c r="H374" s="125" t="s">
        <v>1285</v>
      </c>
      <c r="I374" s="124">
        <v>0</v>
      </c>
      <c r="J374" s="131" t="s">
        <v>1807</v>
      </c>
    </row>
    <row r="375" spans="1:10" ht="84" hidden="1" x14ac:dyDescent="0.2">
      <c r="A375" s="130" t="s">
        <v>1804</v>
      </c>
      <c r="B375" s="130" t="s">
        <v>1195</v>
      </c>
      <c r="C375" s="129" t="s">
        <v>1196</v>
      </c>
      <c r="D375" s="128" t="s">
        <v>1262</v>
      </c>
      <c r="E375" s="37" t="s">
        <v>261</v>
      </c>
      <c r="F375" s="127" t="s">
        <v>1286</v>
      </c>
      <c r="G375" s="126" t="s">
        <v>1287</v>
      </c>
      <c r="H375" s="125" t="s">
        <v>1288</v>
      </c>
      <c r="I375" s="124"/>
      <c r="J375" s="123" t="s">
        <v>1807</v>
      </c>
    </row>
    <row r="376" spans="1:10" ht="84" hidden="1" x14ac:dyDescent="0.2">
      <c r="A376" s="130" t="s">
        <v>1804</v>
      </c>
      <c r="B376" s="130" t="s">
        <v>1195</v>
      </c>
      <c r="C376" s="129" t="s">
        <v>1196</v>
      </c>
      <c r="D376" s="128" t="s">
        <v>1262</v>
      </c>
      <c r="E376" s="37" t="s">
        <v>261</v>
      </c>
      <c r="F376" s="127" t="s">
        <v>1289</v>
      </c>
      <c r="G376" s="126" t="s">
        <v>1290</v>
      </c>
      <c r="H376" s="125" t="s">
        <v>1291</v>
      </c>
      <c r="I376" s="124">
        <v>1</v>
      </c>
      <c r="J376" s="131" t="s">
        <v>1807</v>
      </c>
    </row>
    <row r="377" spans="1:10" ht="84" hidden="1" x14ac:dyDescent="0.2">
      <c r="A377" s="130" t="s">
        <v>1804</v>
      </c>
      <c r="B377" s="130" t="s">
        <v>1195</v>
      </c>
      <c r="C377" s="129" t="s">
        <v>1196</v>
      </c>
      <c r="D377" s="128" t="s">
        <v>1262</v>
      </c>
      <c r="E377" s="37" t="s">
        <v>261</v>
      </c>
      <c r="F377" s="127" t="s">
        <v>1292</v>
      </c>
      <c r="G377" s="126" t="s">
        <v>1293</v>
      </c>
      <c r="H377" s="125" t="s">
        <v>1294</v>
      </c>
      <c r="I377" s="124">
        <v>0</v>
      </c>
      <c r="J377" s="123" t="s">
        <v>1807</v>
      </c>
    </row>
    <row r="378" spans="1:10" ht="84" hidden="1" x14ac:dyDescent="0.2">
      <c r="A378" s="130" t="s">
        <v>1804</v>
      </c>
      <c r="B378" s="130" t="s">
        <v>1195</v>
      </c>
      <c r="C378" s="129" t="s">
        <v>1196</v>
      </c>
      <c r="D378" s="128" t="s">
        <v>1262</v>
      </c>
      <c r="E378" s="37" t="s">
        <v>261</v>
      </c>
      <c r="F378" s="127" t="s">
        <v>1295</v>
      </c>
      <c r="G378" s="126" t="s">
        <v>1296</v>
      </c>
      <c r="H378" s="125" t="s">
        <v>1297</v>
      </c>
      <c r="I378" s="124">
        <v>0</v>
      </c>
      <c r="J378" s="131" t="s">
        <v>1807</v>
      </c>
    </row>
    <row r="379" spans="1:10" ht="84" hidden="1" x14ac:dyDescent="0.2">
      <c r="A379" s="130" t="s">
        <v>1804</v>
      </c>
      <c r="B379" s="130" t="s">
        <v>1195</v>
      </c>
      <c r="C379" s="129" t="s">
        <v>1196</v>
      </c>
      <c r="D379" s="128" t="s">
        <v>1262</v>
      </c>
      <c r="E379" s="37" t="s">
        <v>120</v>
      </c>
      <c r="F379" s="127" t="s">
        <v>1298</v>
      </c>
      <c r="G379" s="126" t="s">
        <v>1299</v>
      </c>
      <c r="H379" s="125" t="s">
        <v>187</v>
      </c>
      <c r="I379" s="124"/>
      <c r="J379" s="123" t="s">
        <v>1807</v>
      </c>
    </row>
    <row r="380" spans="1:10" ht="84" hidden="1" x14ac:dyDescent="0.2">
      <c r="A380" s="130" t="s">
        <v>1804</v>
      </c>
      <c r="B380" s="130" t="s">
        <v>1195</v>
      </c>
      <c r="C380" s="129" t="s">
        <v>1196</v>
      </c>
      <c r="D380" s="128" t="s">
        <v>1262</v>
      </c>
      <c r="E380" s="37" t="s">
        <v>261</v>
      </c>
      <c r="F380" s="127" t="s">
        <v>1300</v>
      </c>
      <c r="G380" s="126" t="s">
        <v>1808</v>
      </c>
      <c r="H380" s="125" t="s">
        <v>1301</v>
      </c>
      <c r="I380" s="124"/>
      <c r="J380" s="131" t="s">
        <v>1807</v>
      </c>
    </row>
    <row r="381" spans="1:10" ht="84" hidden="1" x14ac:dyDescent="0.2">
      <c r="A381" s="130" t="s">
        <v>1804</v>
      </c>
      <c r="B381" s="130" t="s">
        <v>1195</v>
      </c>
      <c r="C381" s="129" t="s">
        <v>1196</v>
      </c>
      <c r="D381" s="128" t="s">
        <v>1262</v>
      </c>
      <c r="E381" s="37" t="s">
        <v>120</v>
      </c>
      <c r="F381" s="127" t="s">
        <v>1302</v>
      </c>
      <c r="G381" s="126" t="s">
        <v>1303</v>
      </c>
      <c r="H381" s="125" t="s">
        <v>1244</v>
      </c>
      <c r="I381" s="124"/>
      <c r="J381" s="123" t="s">
        <v>1807</v>
      </c>
    </row>
    <row r="382" spans="1:10" ht="84" hidden="1" x14ac:dyDescent="0.2">
      <c r="A382" s="130" t="s">
        <v>1804</v>
      </c>
      <c r="B382" s="130" t="s">
        <v>1195</v>
      </c>
      <c r="C382" s="129" t="s">
        <v>1196</v>
      </c>
      <c r="D382" s="128" t="s">
        <v>1262</v>
      </c>
      <c r="E382" s="37" t="s">
        <v>261</v>
      </c>
      <c r="F382" s="127" t="s">
        <v>1304</v>
      </c>
      <c r="G382" s="126" t="s">
        <v>1305</v>
      </c>
      <c r="H382" s="125" t="s">
        <v>1244</v>
      </c>
      <c r="I382" s="124">
        <v>0</v>
      </c>
      <c r="J382" s="131" t="s">
        <v>1807</v>
      </c>
    </row>
    <row r="383" spans="1:10" ht="84" hidden="1" x14ac:dyDescent="0.2">
      <c r="A383" s="130" t="s">
        <v>1804</v>
      </c>
      <c r="B383" s="130" t="s">
        <v>1195</v>
      </c>
      <c r="C383" s="129" t="s">
        <v>1196</v>
      </c>
      <c r="D383" s="128" t="s">
        <v>1262</v>
      </c>
      <c r="E383" s="37" t="s">
        <v>261</v>
      </c>
      <c r="F383" s="127" t="s">
        <v>1306</v>
      </c>
      <c r="G383" s="126" t="s">
        <v>1307</v>
      </c>
      <c r="H383" s="125" t="s">
        <v>1308</v>
      </c>
      <c r="I383" s="124">
        <v>0</v>
      </c>
      <c r="J383" s="123" t="s">
        <v>1807</v>
      </c>
    </row>
    <row r="384" spans="1:10" ht="84" hidden="1" x14ac:dyDescent="0.2">
      <c r="A384" s="130" t="s">
        <v>1804</v>
      </c>
      <c r="B384" s="130" t="s">
        <v>1195</v>
      </c>
      <c r="C384" s="129" t="s">
        <v>1196</v>
      </c>
      <c r="D384" s="128" t="s">
        <v>1262</v>
      </c>
      <c r="E384" s="37" t="s">
        <v>261</v>
      </c>
      <c r="F384" s="127" t="s">
        <v>1309</v>
      </c>
      <c r="G384" s="126" t="s">
        <v>1310</v>
      </c>
      <c r="H384" s="125" t="s">
        <v>1311</v>
      </c>
      <c r="I384" s="124"/>
      <c r="J384" s="131" t="s">
        <v>1807</v>
      </c>
    </row>
    <row r="385" spans="1:10" ht="97.95" hidden="1" x14ac:dyDescent="0.2">
      <c r="A385" s="130" t="s">
        <v>1804</v>
      </c>
      <c r="B385" s="130" t="s">
        <v>1195</v>
      </c>
      <c r="C385" s="129" t="s">
        <v>1196</v>
      </c>
      <c r="D385" s="128" t="s">
        <v>1262</v>
      </c>
      <c r="E385" s="37" t="s">
        <v>120</v>
      </c>
      <c r="F385" s="127" t="s">
        <v>1312</v>
      </c>
      <c r="G385" s="126" t="s">
        <v>1313</v>
      </c>
      <c r="H385" s="125" t="s">
        <v>1314</v>
      </c>
      <c r="I385" s="124">
        <v>0</v>
      </c>
      <c r="J385" s="123" t="s">
        <v>1807</v>
      </c>
    </row>
    <row r="386" spans="1:10" ht="84" hidden="1" x14ac:dyDescent="0.2">
      <c r="A386" s="130" t="s">
        <v>1804</v>
      </c>
      <c r="B386" s="130" t="s">
        <v>1195</v>
      </c>
      <c r="C386" s="129" t="s">
        <v>1196</v>
      </c>
      <c r="D386" s="128" t="s">
        <v>1262</v>
      </c>
      <c r="E386" s="37" t="s">
        <v>120</v>
      </c>
      <c r="F386" s="127" t="s">
        <v>1315</v>
      </c>
      <c r="G386" s="126" t="s">
        <v>1316</v>
      </c>
      <c r="H386" s="125" t="s">
        <v>1317</v>
      </c>
      <c r="I386" s="124">
        <v>2</v>
      </c>
      <c r="J386" s="131" t="s">
        <v>1807</v>
      </c>
    </row>
    <row r="387" spans="1:10" ht="84" hidden="1" x14ac:dyDescent="0.2">
      <c r="A387" s="130" t="s">
        <v>1804</v>
      </c>
      <c r="B387" s="130" t="s">
        <v>1318</v>
      </c>
      <c r="C387" s="129" t="s">
        <v>1319</v>
      </c>
      <c r="D387" s="128" t="s">
        <v>1320</v>
      </c>
      <c r="E387" s="37" t="s">
        <v>911</v>
      </c>
      <c r="F387" s="127" t="s">
        <v>1321</v>
      </c>
      <c r="G387" s="126" t="s">
        <v>1322</v>
      </c>
      <c r="H387" s="125" t="s">
        <v>1323</v>
      </c>
      <c r="I387" s="124">
        <v>100</v>
      </c>
      <c r="J387" s="123" t="s">
        <v>1381</v>
      </c>
    </row>
    <row r="388" spans="1:10" ht="84" hidden="1" x14ac:dyDescent="0.2">
      <c r="A388" s="130" t="s">
        <v>1804</v>
      </c>
      <c r="B388" s="130" t="s">
        <v>1318</v>
      </c>
      <c r="C388" s="129" t="s">
        <v>1319</v>
      </c>
      <c r="D388" s="128" t="s">
        <v>1320</v>
      </c>
      <c r="E388" s="37" t="s">
        <v>911</v>
      </c>
      <c r="F388" s="127" t="s">
        <v>1324</v>
      </c>
      <c r="G388" s="126" t="s">
        <v>1325</v>
      </c>
      <c r="H388" s="125" t="s">
        <v>1326</v>
      </c>
      <c r="I388" s="124">
        <v>54</v>
      </c>
      <c r="J388" s="131" t="s">
        <v>1381</v>
      </c>
    </row>
    <row r="389" spans="1:10" ht="84" hidden="1" x14ac:dyDescent="0.2">
      <c r="A389" s="130" t="s">
        <v>1804</v>
      </c>
      <c r="B389" s="130" t="s">
        <v>1318</v>
      </c>
      <c r="C389" s="129" t="s">
        <v>1319</v>
      </c>
      <c r="D389" s="128" t="s">
        <v>1320</v>
      </c>
      <c r="E389" s="37" t="s">
        <v>911</v>
      </c>
      <c r="F389" s="127" t="s">
        <v>1327</v>
      </c>
      <c r="G389" s="126" t="s">
        <v>1328</v>
      </c>
      <c r="H389" s="125" t="s">
        <v>1329</v>
      </c>
      <c r="I389" s="124">
        <v>10</v>
      </c>
      <c r="J389" s="123" t="s">
        <v>1381</v>
      </c>
    </row>
    <row r="390" spans="1:10" ht="84" hidden="1" x14ac:dyDescent="0.2">
      <c r="A390" s="130" t="s">
        <v>1804</v>
      </c>
      <c r="B390" s="130" t="s">
        <v>1318</v>
      </c>
      <c r="C390" s="129" t="s">
        <v>1319</v>
      </c>
      <c r="D390" s="128" t="s">
        <v>1320</v>
      </c>
      <c r="E390" s="37" t="s">
        <v>911</v>
      </c>
      <c r="F390" s="127" t="s">
        <v>1330</v>
      </c>
      <c r="G390" s="126" t="s">
        <v>1331</v>
      </c>
      <c r="H390" s="125" t="s">
        <v>1332</v>
      </c>
      <c r="I390" s="124"/>
      <c r="J390" s="131" t="s">
        <v>1381</v>
      </c>
    </row>
    <row r="391" spans="1:10" ht="84" hidden="1" x14ac:dyDescent="0.2">
      <c r="A391" s="130" t="s">
        <v>1804</v>
      </c>
      <c r="B391" s="130" t="s">
        <v>1318</v>
      </c>
      <c r="C391" s="129" t="s">
        <v>1319</v>
      </c>
      <c r="D391" s="128" t="s">
        <v>1320</v>
      </c>
      <c r="E391" s="37" t="s">
        <v>911</v>
      </c>
      <c r="F391" s="127" t="s">
        <v>1333</v>
      </c>
      <c r="G391" s="126" t="s">
        <v>1334</v>
      </c>
      <c r="H391" s="125" t="s">
        <v>1335</v>
      </c>
      <c r="I391" s="134">
        <v>35</v>
      </c>
      <c r="J391" s="123" t="s">
        <v>1381</v>
      </c>
    </row>
    <row r="392" spans="1:10" ht="84" hidden="1" x14ac:dyDescent="0.2">
      <c r="A392" s="130" t="s">
        <v>1804</v>
      </c>
      <c r="B392" s="130" t="s">
        <v>1318</v>
      </c>
      <c r="C392" s="129" t="s">
        <v>1319</v>
      </c>
      <c r="D392" s="128" t="s">
        <v>1320</v>
      </c>
      <c r="E392" s="37" t="s">
        <v>911</v>
      </c>
      <c r="F392" s="127" t="s">
        <v>1336</v>
      </c>
      <c r="G392" s="126" t="s">
        <v>1337</v>
      </c>
      <c r="H392" s="125" t="s">
        <v>1338</v>
      </c>
      <c r="I392" s="134">
        <v>0</v>
      </c>
      <c r="J392" s="131" t="s">
        <v>1381</v>
      </c>
    </row>
    <row r="393" spans="1:10" ht="84" hidden="1" x14ac:dyDescent="0.2">
      <c r="A393" s="130" t="s">
        <v>1804</v>
      </c>
      <c r="B393" s="130" t="s">
        <v>1318</v>
      </c>
      <c r="C393" s="129" t="s">
        <v>1319</v>
      </c>
      <c r="D393" s="128" t="s">
        <v>1320</v>
      </c>
      <c r="E393" s="37" t="s">
        <v>911</v>
      </c>
      <c r="F393" s="127" t="s">
        <v>1339</v>
      </c>
      <c r="G393" s="126" t="s">
        <v>1340</v>
      </c>
      <c r="H393" s="125" t="s">
        <v>1341</v>
      </c>
      <c r="I393" s="134">
        <v>0</v>
      </c>
      <c r="J393" s="123" t="s">
        <v>1381</v>
      </c>
    </row>
    <row r="394" spans="1:10" ht="84" hidden="1" x14ac:dyDescent="0.2">
      <c r="A394" s="130" t="s">
        <v>1804</v>
      </c>
      <c r="B394" s="130" t="s">
        <v>1318</v>
      </c>
      <c r="C394" s="129" t="s">
        <v>1319</v>
      </c>
      <c r="D394" s="128" t="s">
        <v>1342</v>
      </c>
      <c r="E394" s="37" t="s">
        <v>911</v>
      </c>
      <c r="F394" s="127" t="s">
        <v>1343</v>
      </c>
      <c r="G394" s="126" t="s">
        <v>1344</v>
      </c>
      <c r="H394" s="125" t="s">
        <v>1345</v>
      </c>
      <c r="I394" s="124">
        <v>0</v>
      </c>
      <c r="J394" s="131" t="s">
        <v>1381</v>
      </c>
    </row>
    <row r="395" spans="1:10" ht="84" hidden="1" x14ac:dyDescent="0.2">
      <c r="A395" s="130" t="s">
        <v>1804</v>
      </c>
      <c r="B395" s="130" t="s">
        <v>1318</v>
      </c>
      <c r="C395" s="129" t="s">
        <v>1319</v>
      </c>
      <c r="D395" s="128" t="s">
        <v>1342</v>
      </c>
      <c r="E395" s="37" t="s">
        <v>911</v>
      </c>
      <c r="F395" s="127" t="s">
        <v>1346</v>
      </c>
      <c r="G395" s="126" t="s">
        <v>1347</v>
      </c>
      <c r="H395" s="125" t="s">
        <v>1348</v>
      </c>
      <c r="I395" s="124">
        <v>2</v>
      </c>
      <c r="J395" s="123" t="s">
        <v>1381</v>
      </c>
    </row>
    <row r="396" spans="1:10" ht="84" hidden="1" x14ac:dyDescent="0.2">
      <c r="A396" s="130" t="s">
        <v>1804</v>
      </c>
      <c r="B396" s="130" t="s">
        <v>1318</v>
      </c>
      <c r="C396" s="129" t="s">
        <v>1319</v>
      </c>
      <c r="D396" s="128" t="s">
        <v>1342</v>
      </c>
      <c r="E396" s="37" t="s">
        <v>120</v>
      </c>
      <c r="F396" s="127" t="s">
        <v>1349</v>
      </c>
      <c r="G396" s="126" t="s">
        <v>1350</v>
      </c>
      <c r="H396" s="125" t="s">
        <v>1351</v>
      </c>
      <c r="I396" s="124">
        <v>0</v>
      </c>
      <c r="J396" s="131" t="s">
        <v>1381</v>
      </c>
    </row>
    <row r="397" spans="1:10" ht="84" hidden="1" x14ac:dyDescent="0.2">
      <c r="A397" s="130" t="s">
        <v>1804</v>
      </c>
      <c r="B397" s="130" t="s">
        <v>1318</v>
      </c>
      <c r="C397" s="129" t="s">
        <v>1319</v>
      </c>
      <c r="D397" s="128" t="s">
        <v>1342</v>
      </c>
      <c r="E397" s="37" t="s">
        <v>911</v>
      </c>
      <c r="F397" s="127" t="s">
        <v>1352</v>
      </c>
      <c r="G397" s="126" t="s">
        <v>1353</v>
      </c>
      <c r="H397" s="125" t="s">
        <v>1354</v>
      </c>
      <c r="I397" s="124">
        <v>0</v>
      </c>
      <c r="J397" s="123" t="s">
        <v>1381</v>
      </c>
    </row>
    <row r="398" spans="1:10" ht="126" hidden="1" x14ac:dyDescent="0.2">
      <c r="A398" s="130" t="s">
        <v>1804</v>
      </c>
      <c r="B398" s="130" t="s">
        <v>1318</v>
      </c>
      <c r="C398" s="129" t="s">
        <v>1319</v>
      </c>
      <c r="D398" s="128" t="s">
        <v>1342</v>
      </c>
      <c r="E398" s="37" t="s">
        <v>120</v>
      </c>
      <c r="F398" s="127" t="s">
        <v>1355</v>
      </c>
      <c r="G398" s="126" t="s">
        <v>1356</v>
      </c>
      <c r="H398" s="125" t="s">
        <v>1357</v>
      </c>
      <c r="I398" s="124">
        <v>0</v>
      </c>
      <c r="J398" s="131" t="s">
        <v>1381</v>
      </c>
    </row>
    <row r="399" spans="1:10" ht="84" hidden="1" x14ac:dyDescent="0.2">
      <c r="A399" s="130" t="s">
        <v>1804</v>
      </c>
      <c r="B399" s="130" t="s">
        <v>1318</v>
      </c>
      <c r="C399" s="129" t="s">
        <v>1319</v>
      </c>
      <c r="D399" s="128" t="s">
        <v>1342</v>
      </c>
      <c r="E399" s="37" t="s">
        <v>911</v>
      </c>
      <c r="F399" s="127" t="s">
        <v>1358</v>
      </c>
      <c r="G399" s="126" t="s">
        <v>1359</v>
      </c>
      <c r="H399" s="125" t="s">
        <v>1360</v>
      </c>
      <c r="I399" s="124">
        <v>0</v>
      </c>
      <c r="J399" s="123" t="s">
        <v>1381</v>
      </c>
    </row>
    <row r="400" spans="1:10" ht="84" hidden="1" x14ac:dyDescent="0.2">
      <c r="A400" s="130" t="s">
        <v>1804</v>
      </c>
      <c r="B400" s="130" t="s">
        <v>1318</v>
      </c>
      <c r="C400" s="129" t="s">
        <v>1319</v>
      </c>
      <c r="D400" s="128" t="s">
        <v>1342</v>
      </c>
      <c r="E400" s="37" t="s">
        <v>911</v>
      </c>
      <c r="F400" s="127" t="s">
        <v>1361</v>
      </c>
      <c r="G400" s="126" t="s">
        <v>1362</v>
      </c>
      <c r="H400" s="125" t="s">
        <v>1363</v>
      </c>
      <c r="I400" s="124"/>
      <c r="J400" s="131" t="s">
        <v>1381</v>
      </c>
    </row>
    <row r="401" spans="1:10" ht="84" hidden="1" x14ac:dyDescent="0.2">
      <c r="A401" s="130" t="s">
        <v>1804</v>
      </c>
      <c r="B401" s="130" t="s">
        <v>1318</v>
      </c>
      <c r="C401" s="129" t="s">
        <v>1319</v>
      </c>
      <c r="D401" s="128" t="s">
        <v>1342</v>
      </c>
      <c r="E401" s="37" t="s">
        <v>120</v>
      </c>
      <c r="F401" s="127" t="s">
        <v>1364</v>
      </c>
      <c r="G401" s="126" t="s">
        <v>1365</v>
      </c>
      <c r="H401" s="125" t="s">
        <v>1366</v>
      </c>
      <c r="I401" s="124"/>
      <c r="J401" s="123" t="s">
        <v>1381</v>
      </c>
    </row>
    <row r="402" spans="1:10" ht="84" hidden="1" x14ac:dyDescent="0.2">
      <c r="A402" s="130" t="s">
        <v>1804</v>
      </c>
      <c r="B402" s="130" t="s">
        <v>1318</v>
      </c>
      <c r="C402" s="129" t="s">
        <v>1319</v>
      </c>
      <c r="D402" s="128" t="s">
        <v>1342</v>
      </c>
      <c r="E402" s="37" t="s">
        <v>120</v>
      </c>
      <c r="F402" s="127" t="s">
        <v>1367</v>
      </c>
      <c r="G402" s="126" t="s">
        <v>1368</v>
      </c>
      <c r="H402" s="125" t="s">
        <v>1369</v>
      </c>
      <c r="I402" s="124">
        <v>0</v>
      </c>
      <c r="J402" s="131" t="s">
        <v>1381</v>
      </c>
    </row>
    <row r="403" spans="1:10" ht="84" hidden="1" x14ac:dyDescent="0.2">
      <c r="A403" s="130" t="s">
        <v>1804</v>
      </c>
      <c r="B403" s="130" t="s">
        <v>1318</v>
      </c>
      <c r="C403" s="129" t="s">
        <v>1319</v>
      </c>
      <c r="D403" s="128" t="s">
        <v>1342</v>
      </c>
      <c r="E403" s="37" t="s">
        <v>120</v>
      </c>
      <c r="F403" s="127" t="s">
        <v>1370</v>
      </c>
      <c r="G403" s="126" t="s">
        <v>1371</v>
      </c>
      <c r="H403" s="125" t="s">
        <v>1372</v>
      </c>
      <c r="I403" s="124">
        <v>1</v>
      </c>
      <c r="J403" s="123" t="s">
        <v>1381</v>
      </c>
    </row>
    <row r="404" spans="1:10" ht="97.95" hidden="1" x14ac:dyDescent="0.2">
      <c r="A404" s="130" t="s">
        <v>1804</v>
      </c>
      <c r="B404" s="130" t="s">
        <v>1318</v>
      </c>
      <c r="C404" s="129" t="s">
        <v>1319</v>
      </c>
      <c r="D404" s="128" t="s">
        <v>1342</v>
      </c>
      <c r="E404" s="37" t="s">
        <v>120</v>
      </c>
      <c r="F404" s="127" t="s">
        <v>1373</v>
      </c>
      <c r="G404" s="126" t="s">
        <v>1374</v>
      </c>
      <c r="H404" s="125" t="s">
        <v>1375</v>
      </c>
      <c r="I404" s="124"/>
      <c r="J404" s="131" t="s">
        <v>1381</v>
      </c>
    </row>
    <row r="405" spans="1:10" ht="84" hidden="1" x14ac:dyDescent="0.2">
      <c r="A405" s="130" t="s">
        <v>1804</v>
      </c>
      <c r="B405" s="130" t="s">
        <v>1318</v>
      </c>
      <c r="C405" s="129" t="s">
        <v>1319</v>
      </c>
      <c r="D405" s="128" t="s">
        <v>1342</v>
      </c>
      <c r="E405" s="37" t="s">
        <v>120</v>
      </c>
      <c r="F405" s="127" t="s">
        <v>1376</v>
      </c>
      <c r="G405" s="126" t="s">
        <v>1377</v>
      </c>
      <c r="H405" s="125" t="s">
        <v>1378</v>
      </c>
      <c r="I405" s="124">
        <v>0</v>
      </c>
      <c r="J405" s="123" t="s">
        <v>1381</v>
      </c>
    </row>
    <row r="406" spans="1:10" ht="84" hidden="1" x14ac:dyDescent="0.2">
      <c r="A406" s="130" t="s">
        <v>1804</v>
      </c>
      <c r="B406" s="130" t="s">
        <v>1318</v>
      </c>
      <c r="C406" s="129" t="s">
        <v>1319</v>
      </c>
      <c r="D406" s="128" t="s">
        <v>1342</v>
      </c>
      <c r="E406" s="37" t="s">
        <v>120</v>
      </c>
      <c r="F406" s="127" t="s">
        <v>1379</v>
      </c>
      <c r="G406" s="126" t="s">
        <v>1806</v>
      </c>
      <c r="H406" s="125" t="s">
        <v>1380</v>
      </c>
      <c r="I406" s="124">
        <v>0</v>
      </c>
      <c r="J406" s="131" t="s">
        <v>1381</v>
      </c>
    </row>
    <row r="407" spans="1:10" ht="84" hidden="1" x14ac:dyDescent="0.2">
      <c r="A407" s="130" t="s">
        <v>1804</v>
      </c>
      <c r="B407" s="130" t="s">
        <v>1318</v>
      </c>
      <c r="C407" s="129" t="s">
        <v>1319</v>
      </c>
      <c r="D407" s="128" t="s">
        <v>1342</v>
      </c>
      <c r="E407" s="37" t="s">
        <v>120</v>
      </c>
      <c r="F407" s="127" t="s">
        <v>1382</v>
      </c>
      <c r="G407" s="126" t="s">
        <v>1383</v>
      </c>
      <c r="H407" s="125" t="s">
        <v>1384</v>
      </c>
      <c r="I407" s="124">
        <v>0</v>
      </c>
      <c r="J407" s="123" t="s">
        <v>1805</v>
      </c>
    </row>
    <row r="408" spans="1:10" ht="84" hidden="1" x14ac:dyDescent="0.2">
      <c r="A408" s="130" t="s">
        <v>1804</v>
      </c>
      <c r="B408" s="130" t="s">
        <v>1318</v>
      </c>
      <c r="C408" s="129" t="s">
        <v>1319</v>
      </c>
      <c r="D408" s="128" t="s">
        <v>1342</v>
      </c>
      <c r="E408" s="37" t="s">
        <v>120</v>
      </c>
      <c r="F408" s="127" t="s">
        <v>1385</v>
      </c>
      <c r="G408" s="126" t="s">
        <v>1386</v>
      </c>
      <c r="H408" s="125" t="s">
        <v>1387</v>
      </c>
      <c r="I408" s="124">
        <v>0</v>
      </c>
      <c r="J408" s="131" t="s">
        <v>1381</v>
      </c>
    </row>
    <row r="409" spans="1:10" ht="112.05" hidden="1" x14ac:dyDescent="0.2">
      <c r="A409" s="130" t="s">
        <v>1787</v>
      </c>
      <c r="B409" s="130" t="s">
        <v>1388</v>
      </c>
      <c r="C409" s="129" t="s">
        <v>1389</v>
      </c>
      <c r="D409" s="128" t="s">
        <v>1390</v>
      </c>
      <c r="E409" s="37" t="s">
        <v>120</v>
      </c>
      <c r="F409" s="127" t="s">
        <v>49</v>
      </c>
      <c r="G409" s="126" t="s">
        <v>50</v>
      </c>
      <c r="H409" s="125" t="s">
        <v>51</v>
      </c>
      <c r="I409" s="124">
        <v>0</v>
      </c>
      <c r="J409" s="123" t="s">
        <v>1803</v>
      </c>
    </row>
    <row r="410" spans="1:10" ht="112.05" hidden="1" x14ac:dyDescent="0.2">
      <c r="A410" s="130" t="s">
        <v>1787</v>
      </c>
      <c r="B410" s="130" t="s">
        <v>1388</v>
      </c>
      <c r="C410" s="129" t="s">
        <v>1389</v>
      </c>
      <c r="D410" s="128" t="s">
        <v>1390</v>
      </c>
      <c r="E410" s="37" t="s">
        <v>120</v>
      </c>
      <c r="F410" s="127" t="s">
        <v>1392</v>
      </c>
      <c r="G410" s="126" t="s">
        <v>1393</v>
      </c>
      <c r="H410" s="125" t="s">
        <v>187</v>
      </c>
      <c r="I410" s="124">
        <v>0</v>
      </c>
      <c r="J410" s="131" t="s">
        <v>1802</v>
      </c>
    </row>
    <row r="411" spans="1:10" ht="112.05" hidden="1" x14ac:dyDescent="0.2">
      <c r="A411" s="130" t="s">
        <v>1787</v>
      </c>
      <c r="B411" s="130" t="s">
        <v>1388</v>
      </c>
      <c r="C411" s="129" t="s">
        <v>1389</v>
      </c>
      <c r="D411" s="128" t="s">
        <v>1390</v>
      </c>
      <c r="E411" s="37" t="s">
        <v>120</v>
      </c>
      <c r="F411" s="127" t="s">
        <v>39</v>
      </c>
      <c r="G411" s="126" t="s">
        <v>1394</v>
      </c>
      <c r="H411" s="125" t="s">
        <v>40</v>
      </c>
      <c r="I411" s="124">
        <v>0</v>
      </c>
      <c r="J411" s="123" t="s">
        <v>1395</v>
      </c>
    </row>
    <row r="412" spans="1:10" ht="112.05" hidden="1" x14ac:dyDescent="0.2">
      <c r="A412" s="130" t="s">
        <v>1787</v>
      </c>
      <c r="B412" s="130" t="s">
        <v>1388</v>
      </c>
      <c r="C412" s="129" t="s">
        <v>1389</v>
      </c>
      <c r="D412" s="128" t="s">
        <v>1390</v>
      </c>
      <c r="E412" s="37" t="s">
        <v>120</v>
      </c>
      <c r="F412" s="127" t="s">
        <v>1396</v>
      </c>
      <c r="G412" s="126" t="s">
        <v>1397</v>
      </c>
      <c r="H412" s="125" t="s">
        <v>1398</v>
      </c>
      <c r="I412" s="124">
        <v>0</v>
      </c>
      <c r="J412" s="131" t="s">
        <v>1801</v>
      </c>
    </row>
    <row r="413" spans="1:10" ht="112.05" hidden="1" x14ac:dyDescent="0.2">
      <c r="A413" s="130" t="s">
        <v>1787</v>
      </c>
      <c r="B413" s="130" t="s">
        <v>1388</v>
      </c>
      <c r="C413" s="129" t="s">
        <v>1389</v>
      </c>
      <c r="D413" s="128" t="s">
        <v>1390</v>
      </c>
      <c r="E413" s="37" t="s">
        <v>120</v>
      </c>
      <c r="F413" s="127" t="s">
        <v>1399</v>
      </c>
      <c r="G413" s="126" t="s">
        <v>1400</v>
      </c>
      <c r="H413" s="125" t="s">
        <v>1401</v>
      </c>
      <c r="I413" s="124">
        <v>0</v>
      </c>
      <c r="J413" s="123" t="s">
        <v>1800</v>
      </c>
    </row>
    <row r="414" spans="1:10" ht="126" hidden="1" x14ac:dyDescent="0.2">
      <c r="A414" s="130" t="s">
        <v>1787</v>
      </c>
      <c r="B414" s="130" t="s">
        <v>1388</v>
      </c>
      <c r="C414" s="129" t="s">
        <v>1389</v>
      </c>
      <c r="D414" s="128" t="s">
        <v>1390</v>
      </c>
      <c r="E414" s="37" t="s">
        <v>120</v>
      </c>
      <c r="F414" s="127" t="s">
        <v>36</v>
      </c>
      <c r="G414" s="126" t="s">
        <v>1402</v>
      </c>
      <c r="H414" s="125" t="s">
        <v>37</v>
      </c>
      <c r="I414" s="124">
        <v>13</v>
      </c>
      <c r="J414" s="131" t="s">
        <v>121</v>
      </c>
    </row>
    <row r="415" spans="1:10" ht="112.05" hidden="1" x14ac:dyDescent="0.2">
      <c r="A415" s="130" t="s">
        <v>1787</v>
      </c>
      <c r="B415" s="130" t="s">
        <v>1388</v>
      </c>
      <c r="C415" s="129" t="s">
        <v>1389</v>
      </c>
      <c r="D415" s="128" t="s">
        <v>1390</v>
      </c>
      <c r="E415" s="37" t="s">
        <v>120</v>
      </c>
      <c r="F415" s="127" t="s">
        <v>1403</v>
      </c>
      <c r="G415" s="126" t="s">
        <v>1404</v>
      </c>
      <c r="H415" s="125" t="s">
        <v>1405</v>
      </c>
      <c r="I415" s="134">
        <v>0</v>
      </c>
      <c r="J415" s="123" t="s">
        <v>121</v>
      </c>
    </row>
    <row r="416" spans="1:10" ht="112.05" hidden="1" x14ac:dyDescent="0.2">
      <c r="A416" s="130" t="s">
        <v>1787</v>
      </c>
      <c r="B416" s="130" t="s">
        <v>1388</v>
      </c>
      <c r="C416" s="129" t="s">
        <v>1389</v>
      </c>
      <c r="D416" s="128" t="s">
        <v>1390</v>
      </c>
      <c r="E416" s="37" t="s">
        <v>120</v>
      </c>
      <c r="F416" s="127" t="s">
        <v>1406</v>
      </c>
      <c r="G416" s="126" t="s">
        <v>1407</v>
      </c>
      <c r="H416" s="125" t="s">
        <v>1408</v>
      </c>
      <c r="I416" s="134">
        <v>0</v>
      </c>
      <c r="J416" s="131" t="s">
        <v>121</v>
      </c>
    </row>
    <row r="417" spans="1:10" ht="112.05" hidden="1" x14ac:dyDescent="0.2">
      <c r="A417" s="130" t="s">
        <v>1787</v>
      </c>
      <c r="B417" s="130" t="s">
        <v>1388</v>
      </c>
      <c r="C417" s="129" t="s">
        <v>1389</v>
      </c>
      <c r="D417" s="128" t="s">
        <v>1390</v>
      </c>
      <c r="E417" s="37" t="s">
        <v>120</v>
      </c>
      <c r="F417" s="127" t="s">
        <v>43</v>
      </c>
      <c r="G417" s="126" t="s">
        <v>1409</v>
      </c>
      <c r="H417" s="125" t="s">
        <v>44</v>
      </c>
      <c r="I417" s="132">
        <v>0</v>
      </c>
      <c r="J417" s="123" t="s">
        <v>121</v>
      </c>
    </row>
    <row r="418" spans="1:10" ht="112.05" hidden="1" x14ac:dyDescent="0.2">
      <c r="A418" s="130" t="s">
        <v>1787</v>
      </c>
      <c r="B418" s="130" t="s">
        <v>1388</v>
      </c>
      <c r="C418" s="129" t="s">
        <v>1389</v>
      </c>
      <c r="D418" s="128" t="s">
        <v>1390</v>
      </c>
      <c r="E418" s="37" t="s">
        <v>120</v>
      </c>
      <c r="F418" s="127" t="s">
        <v>1410</v>
      </c>
      <c r="G418" s="126" t="s">
        <v>1411</v>
      </c>
      <c r="H418" s="125" t="s">
        <v>1412</v>
      </c>
      <c r="I418" s="125"/>
      <c r="J418" s="131" t="s">
        <v>121</v>
      </c>
    </row>
    <row r="419" spans="1:10" ht="112.05" hidden="1" x14ac:dyDescent="0.2">
      <c r="A419" s="130" t="s">
        <v>1787</v>
      </c>
      <c r="B419" s="130" t="s">
        <v>1388</v>
      </c>
      <c r="C419" s="129" t="s">
        <v>1389</v>
      </c>
      <c r="D419" s="128" t="s">
        <v>1413</v>
      </c>
      <c r="E419" s="37" t="s">
        <v>120</v>
      </c>
      <c r="F419" s="127" t="s">
        <v>1414</v>
      </c>
      <c r="G419" s="126" t="s">
        <v>1415</v>
      </c>
      <c r="H419" s="125" t="s">
        <v>1416</v>
      </c>
      <c r="I419" s="134">
        <v>0</v>
      </c>
      <c r="J419" s="123" t="s">
        <v>1417</v>
      </c>
    </row>
    <row r="420" spans="1:10" ht="112.05" hidden="1" x14ac:dyDescent="0.2">
      <c r="A420" s="130" t="s">
        <v>1787</v>
      </c>
      <c r="B420" s="130" t="s">
        <v>1388</v>
      </c>
      <c r="C420" s="129" t="s">
        <v>1389</v>
      </c>
      <c r="D420" s="128" t="s">
        <v>1413</v>
      </c>
      <c r="E420" s="37" t="s">
        <v>120</v>
      </c>
      <c r="F420" s="127" t="s">
        <v>1418</v>
      </c>
      <c r="G420" s="126" t="s">
        <v>1419</v>
      </c>
      <c r="H420" s="125" t="s">
        <v>1420</v>
      </c>
      <c r="I420" s="134">
        <v>0</v>
      </c>
      <c r="J420" s="131" t="s">
        <v>1417</v>
      </c>
    </row>
    <row r="421" spans="1:10" ht="112.05" hidden="1" x14ac:dyDescent="0.2">
      <c r="A421" s="130" t="s">
        <v>1787</v>
      </c>
      <c r="B421" s="130" t="s">
        <v>1388</v>
      </c>
      <c r="C421" s="129" t="s">
        <v>1389</v>
      </c>
      <c r="D421" s="128" t="s">
        <v>1413</v>
      </c>
      <c r="E421" s="37" t="s">
        <v>120</v>
      </c>
      <c r="F421" s="127" t="s">
        <v>1421</v>
      </c>
      <c r="G421" s="126" t="s">
        <v>1422</v>
      </c>
      <c r="H421" s="125" t="s">
        <v>1423</v>
      </c>
      <c r="I421" s="124">
        <v>0</v>
      </c>
      <c r="J421" s="123" t="s">
        <v>1417</v>
      </c>
    </row>
    <row r="422" spans="1:10" ht="112.05" hidden="1" x14ac:dyDescent="0.2">
      <c r="A422" s="130" t="s">
        <v>1787</v>
      </c>
      <c r="B422" s="130" t="s">
        <v>1388</v>
      </c>
      <c r="C422" s="129" t="s">
        <v>1389</v>
      </c>
      <c r="D422" s="128" t="s">
        <v>1413</v>
      </c>
      <c r="E422" s="37" t="s">
        <v>120</v>
      </c>
      <c r="F422" s="127" t="s">
        <v>1424</v>
      </c>
      <c r="G422" s="126" t="s">
        <v>1425</v>
      </c>
      <c r="H422" s="125" t="s">
        <v>1426</v>
      </c>
      <c r="I422" s="124">
        <v>0</v>
      </c>
      <c r="J422" s="131" t="s">
        <v>1417</v>
      </c>
    </row>
    <row r="423" spans="1:10" ht="112.05" hidden="1" x14ac:dyDescent="0.2">
      <c r="A423" s="130" t="s">
        <v>1787</v>
      </c>
      <c r="B423" s="130" t="s">
        <v>1388</v>
      </c>
      <c r="C423" s="129" t="s">
        <v>1389</v>
      </c>
      <c r="D423" s="128" t="s">
        <v>1413</v>
      </c>
      <c r="E423" s="37" t="s">
        <v>120</v>
      </c>
      <c r="F423" s="127" t="s">
        <v>1427</v>
      </c>
      <c r="G423" s="126" t="s">
        <v>1428</v>
      </c>
      <c r="H423" s="125" t="s">
        <v>1429</v>
      </c>
      <c r="I423" s="134">
        <v>0</v>
      </c>
      <c r="J423" s="123" t="s">
        <v>1417</v>
      </c>
    </row>
    <row r="424" spans="1:10" ht="112.05" hidden="1" x14ac:dyDescent="0.2">
      <c r="A424" s="130" t="s">
        <v>1787</v>
      </c>
      <c r="B424" s="130" t="s">
        <v>1388</v>
      </c>
      <c r="C424" s="129" t="s">
        <v>1389</v>
      </c>
      <c r="D424" s="128" t="s">
        <v>1430</v>
      </c>
      <c r="E424" s="37" t="s">
        <v>120</v>
      </c>
      <c r="F424" s="127" t="s">
        <v>1431</v>
      </c>
      <c r="G424" s="126" t="s">
        <v>1432</v>
      </c>
      <c r="H424" s="125" t="s">
        <v>1433</v>
      </c>
      <c r="I424" s="124">
        <v>0</v>
      </c>
      <c r="J424" s="131" t="s">
        <v>1434</v>
      </c>
    </row>
    <row r="425" spans="1:10" ht="112.05" hidden="1" x14ac:dyDescent="0.2">
      <c r="A425" s="130" t="s">
        <v>1787</v>
      </c>
      <c r="B425" s="130" t="s">
        <v>1388</v>
      </c>
      <c r="C425" s="129" t="s">
        <v>1389</v>
      </c>
      <c r="D425" s="128" t="s">
        <v>1430</v>
      </c>
      <c r="E425" s="37" t="s">
        <v>120</v>
      </c>
      <c r="F425" s="127" t="s">
        <v>1435</v>
      </c>
      <c r="G425" s="126" t="s">
        <v>1436</v>
      </c>
      <c r="H425" s="125" t="s">
        <v>1437</v>
      </c>
      <c r="I425" s="124">
        <v>30307.782083701502</v>
      </c>
      <c r="J425" s="123" t="s">
        <v>1434</v>
      </c>
    </row>
    <row r="426" spans="1:10" ht="112.05" hidden="1" x14ac:dyDescent="0.2">
      <c r="A426" s="130" t="s">
        <v>1787</v>
      </c>
      <c r="B426" s="130" t="s">
        <v>1388</v>
      </c>
      <c r="C426" s="129" t="s">
        <v>1389</v>
      </c>
      <c r="D426" s="128" t="s">
        <v>1438</v>
      </c>
      <c r="E426" s="37" t="s">
        <v>120</v>
      </c>
      <c r="F426" s="127" t="s">
        <v>1439</v>
      </c>
      <c r="G426" s="126" t="s">
        <v>1440</v>
      </c>
      <c r="H426" s="125" t="s">
        <v>1441</v>
      </c>
      <c r="I426" s="124">
        <v>3</v>
      </c>
      <c r="J426" s="131" t="s">
        <v>1445</v>
      </c>
    </row>
    <row r="427" spans="1:10" ht="112.05" hidden="1" x14ac:dyDescent="0.2">
      <c r="A427" s="130" t="s">
        <v>1787</v>
      </c>
      <c r="B427" s="130" t="s">
        <v>1388</v>
      </c>
      <c r="C427" s="129" t="s">
        <v>1389</v>
      </c>
      <c r="D427" s="128" t="s">
        <v>1438</v>
      </c>
      <c r="E427" s="37" t="s">
        <v>120</v>
      </c>
      <c r="F427" s="127" t="s">
        <v>1442</v>
      </c>
      <c r="G427" s="126" t="s">
        <v>1443</v>
      </c>
      <c r="H427" s="125" t="s">
        <v>1444</v>
      </c>
      <c r="I427" s="124">
        <v>3</v>
      </c>
      <c r="J427" s="123" t="s">
        <v>1445</v>
      </c>
    </row>
    <row r="428" spans="1:10" ht="139.94999999999999" hidden="1" x14ac:dyDescent="0.2">
      <c r="A428" s="130" t="s">
        <v>1787</v>
      </c>
      <c r="B428" s="130" t="s">
        <v>1388</v>
      </c>
      <c r="C428" s="129" t="s">
        <v>1389</v>
      </c>
      <c r="D428" s="128" t="s">
        <v>1438</v>
      </c>
      <c r="E428" s="37" t="s">
        <v>120</v>
      </c>
      <c r="F428" s="127" t="s">
        <v>1446</v>
      </c>
      <c r="G428" s="126" t="s">
        <v>1447</v>
      </c>
      <c r="H428" s="125" t="s">
        <v>1448</v>
      </c>
      <c r="I428" s="124">
        <v>1</v>
      </c>
      <c r="J428" s="131" t="s">
        <v>1445</v>
      </c>
    </row>
    <row r="429" spans="1:10" ht="112.05" hidden="1" x14ac:dyDescent="0.2">
      <c r="A429" s="130" t="s">
        <v>1787</v>
      </c>
      <c r="B429" s="130" t="s">
        <v>1388</v>
      </c>
      <c r="C429" s="129" t="s">
        <v>1389</v>
      </c>
      <c r="D429" s="128" t="s">
        <v>1438</v>
      </c>
      <c r="E429" s="37" t="s">
        <v>261</v>
      </c>
      <c r="F429" s="127" t="s">
        <v>1449</v>
      </c>
      <c r="G429" s="126" t="s">
        <v>1450</v>
      </c>
      <c r="H429" s="125" t="s">
        <v>1451</v>
      </c>
      <c r="I429" s="124">
        <v>2</v>
      </c>
      <c r="J429" s="123" t="s">
        <v>1445</v>
      </c>
    </row>
    <row r="430" spans="1:10" ht="112.05" hidden="1" x14ac:dyDescent="0.2">
      <c r="A430" s="130" t="s">
        <v>1787</v>
      </c>
      <c r="B430" s="130" t="s">
        <v>1388</v>
      </c>
      <c r="C430" s="129" t="s">
        <v>1389</v>
      </c>
      <c r="D430" s="128" t="s">
        <v>1438</v>
      </c>
      <c r="E430" s="37" t="s">
        <v>120</v>
      </c>
      <c r="F430" s="127" t="s">
        <v>1452</v>
      </c>
      <c r="G430" s="126" t="s">
        <v>1453</v>
      </c>
      <c r="H430" s="125" t="s">
        <v>1454</v>
      </c>
      <c r="I430" s="124"/>
      <c r="J430" s="131" t="s">
        <v>1391</v>
      </c>
    </row>
    <row r="431" spans="1:10" ht="112.05" hidden="1" x14ac:dyDescent="0.2">
      <c r="A431" s="130" t="s">
        <v>1787</v>
      </c>
      <c r="B431" s="130" t="s">
        <v>1388</v>
      </c>
      <c r="C431" s="129" t="s">
        <v>1389</v>
      </c>
      <c r="D431" s="128" t="s">
        <v>1438</v>
      </c>
      <c r="E431" s="37" t="s">
        <v>120</v>
      </c>
      <c r="F431" s="127" t="s">
        <v>1455</v>
      </c>
      <c r="G431" s="126" t="s">
        <v>1456</v>
      </c>
      <c r="H431" s="125" t="s">
        <v>1457</v>
      </c>
      <c r="I431" s="124"/>
      <c r="J431" s="123" t="s">
        <v>1391</v>
      </c>
    </row>
    <row r="432" spans="1:10" ht="139.94999999999999" hidden="1" x14ac:dyDescent="0.2">
      <c r="A432" s="130" t="s">
        <v>1787</v>
      </c>
      <c r="B432" s="130" t="s">
        <v>1388</v>
      </c>
      <c r="C432" s="129" t="s">
        <v>1389</v>
      </c>
      <c r="D432" s="128" t="s">
        <v>1438</v>
      </c>
      <c r="E432" s="37" t="s">
        <v>120</v>
      </c>
      <c r="F432" s="127" t="s">
        <v>1458</v>
      </c>
      <c r="G432" s="126" t="s">
        <v>1459</v>
      </c>
      <c r="H432" s="125" t="s">
        <v>1460</v>
      </c>
      <c r="I432" s="124">
        <v>0</v>
      </c>
      <c r="J432" s="131" t="s">
        <v>1445</v>
      </c>
    </row>
    <row r="433" spans="1:10" ht="112.05" hidden="1" x14ac:dyDescent="0.2">
      <c r="A433" s="130" t="s">
        <v>1787</v>
      </c>
      <c r="B433" s="130" t="s">
        <v>1388</v>
      </c>
      <c r="C433" s="129" t="s">
        <v>1389</v>
      </c>
      <c r="D433" s="128" t="s">
        <v>1461</v>
      </c>
      <c r="E433" s="37" t="s">
        <v>120</v>
      </c>
      <c r="F433" s="127" t="s">
        <v>1462</v>
      </c>
      <c r="G433" s="126" t="s">
        <v>1463</v>
      </c>
      <c r="H433" s="125" t="s">
        <v>1464</v>
      </c>
      <c r="I433" s="125"/>
      <c r="J433" s="123" t="s">
        <v>1799</v>
      </c>
    </row>
    <row r="434" spans="1:10" ht="112.05" hidden="1" x14ac:dyDescent="0.2">
      <c r="A434" s="130" t="s">
        <v>1787</v>
      </c>
      <c r="B434" s="130" t="s">
        <v>1388</v>
      </c>
      <c r="C434" s="129" t="s">
        <v>1389</v>
      </c>
      <c r="D434" s="128" t="s">
        <v>1461</v>
      </c>
      <c r="E434" s="37" t="s">
        <v>120</v>
      </c>
      <c r="F434" s="127" t="s">
        <v>1465</v>
      </c>
      <c r="G434" s="126" t="s">
        <v>1466</v>
      </c>
      <c r="H434" s="125" t="s">
        <v>1467</v>
      </c>
      <c r="I434" s="124">
        <v>1</v>
      </c>
      <c r="J434" s="131" t="s">
        <v>1799</v>
      </c>
    </row>
    <row r="435" spans="1:10" ht="112.05" hidden="1" x14ac:dyDescent="0.2">
      <c r="A435" s="130" t="s">
        <v>1787</v>
      </c>
      <c r="B435" s="130" t="s">
        <v>1388</v>
      </c>
      <c r="C435" s="129" t="s">
        <v>1389</v>
      </c>
      <c r="D435" s="128" t="s">
        <v>1461</v>
      </c>
      <c r="E435" s="37" t="s">
        <v>120</v>
      </c>
      <c r="F435" s="127" t="s">
        <v>1468</v>
      </c>
      <c r="G435" s="126" t="s">
        <v>1469</v>
      </c>
      <c r="H435" s="125" t="s">
        <v>1470</v>
      </c>
      <c r="I435" s="124">
        <v>1</v>
      </c>
      <c r="J435" s="123" t="s">
        <v>1799</v>
      </c>
    </row>
    <row r="436" spans="1:10" ht="112.05" hidden="1" x14ac:dyDescent="0.2">
      <c r="A436" s="130" t="s">
        <v>1787</v>
      </c>
      <c r="B436" s="130" t="s">
        <v>1388</v>
      </c>
      <c r="C436" s="129" t="s">
        <v>1389</v>
      </c>
      <c r="D436" s="128" t="s">
        <v>1461</v>
      </c>
      <c r="E436" s="37" t="s">
        <v>120</v>
      </c>
      <c r="F436" s="127" t="s">
        <v>1471</v>
      </c>
      <c r="G436" s="126" t="s">
        <v>1472</v>
      </c>
      <c r="H436" s="125" t="s">
        <v>1473</v>
      </c>
      <c r="I436" s="124">
        <v>1</v>
      </c>
      <c r="J436" s="131" t="s">
        <v>1799</v>
      </c>
    </row>
    <row r="437" spans="1:10" ht="112.05" hidden="1" x14ac:dyDescent="0.2">
      <c r="A437" s="130" t="s">
        <v>1787</v>
      </c>
      <c r="B437" s="130" t="s">
        <v>1388</v>
      </c>
      <c r="C437" s="129" t="s">
        <v>1389</v>
      </c>
      <c r="D437" s="128" t="s">
        <v>1461</v>
      </c>
      <c r="E437" s="37" t="s">
        <v>120</v>
      </c>
      <c r="F437" s="127" t="s">
        <v>1474</v>
      </c>
      <c r="G437" s="126" t="s">
        <v>1475</v>
      </c>
      <c r="H437" s="125" t="s">
        <v>1476</v>
      </c>
      <c r="I437" s="124">
        <v>1</v>
      </c>
      <c r="J437" s="123" t="s">
        <v>1789</v>
      </c>
    </row>
    <row r="438" spans="1:10" ht="112.05" hidden="1" x14ac:dyDescent="0.2">
      <c r="A438" s="130" t="s">
        <v>1787</v>
      </c>
      <c r="B438" s="130" t="s">
        <v>1388</v>
      </c>
      <c r="C438" s="129" t="s">
        <v>1389</v>
      </c>
      <c r="D438" s="128" t="s">
        <v>1461</v>
      </c>
      <c r="E438" s="37" t="s">
        <v>120</v>
      </c>
      <c r="F438" s="127" t="s">
        <v>1477</v>
      </c>
      <c r="G438" s="126" t="s">
        <v>1478</v>
      </c>
      <c r="H438" s="125" t="s">
        <v>1479</v>
      </c>
      <c r="I438" s="124"/>
      <c r="J438" s="131" t="s">
        <v>1799</v>
      </c>
    </row>
    <row r="439" spans="1:10" ht="112.05" hidden="1" x14ac:dyDescent="0.2">
      <c r="A439" s="130" t="s">
        <v>1787</v>
      </c>
      <c r="B439" s="130" t="s">
        <v>1388</v>
      </c>
      <c r="C439" s="129" t="s">
        <v>1389</v>
      </c>
      <c r="D439" s="128" t="s">
        <v>1461</v>
      </c>
      <c r="E439" s="37" t="s">
        <v>120</v>
      </c>
      <c r="F439" s="127" t="s">
        <v>1480</v>
      </c>
      <c r="G439" s="126" t="s">
        <v>1481</v>
      </c>
      <c r="H439" s="125" t="s">
        <v>1482</v>
      </c>
      <c r="I439" s="124">
        <v>0</v>
      </c>
      <c r="J439" s="123" t="s">
        <v>1799</v>
      </c>
    </row>
    <row r="440" spans="1:10" ht="112.05" hidden="1" x14ac:dyDescent="0.2">
      <c r="A440" s="130" t="s">
        <v>1787</v>
      </c>
      <c r="B440" s="130" t="s">
        <v>1388</v>
      </c>
      <c r="C440" s="129" t="s">
        <v>1389</v>
      </c>
      <c r="D440" s="128" t="s">
        <v>1461</v>
      </c>
      <c r="E440" s="37" t="s">
        <v>120</v>
      </c>
      <c r="F440" s="127" t="s">
        <v>1483</v>
      </c>
      <c r="G440" s="126" t="s">
        <v>1484</v>
      </c>
      <c r="H440" s="125" t="s">
        <v>1485</v>
      </c>
      <c r="I440" s="134">
        <v>0</v>
      </c>
      <c r="J440" s="131" t="s">
        <v>1799</v>
      </c>
    </row>
    <row r="441" spans="1:10" ht="112.05" hidden="1" x14ac:dyDescent="0.2">
      <c r="A441" s="130" t="s">
        <v>1787</v>
      </c>
      <c r="B441" s="130" t="s">
        <v>1388</v>
      </c>
      <c r="C441" s="129" t="s">
        <v>1389</v>
      </c>
      <c r="D441" s="128" t="s">
        <v>1461</v>
      </c>
      <c r="E441" s="37" t="s">
        <v>120</v>
      </c>
      <c r="F441" s="127" t="s">
        <v>1486</v>
      </c>
      <c r="G441" s="126" t="s">
        <v>1487</v>
      </c>
      <c r="H441" s="125" t="s">
        <v>1488</v>
      </c>
      <c r="I441" s="134">
        <v>0</v>
      </c>
      <c r="J441" s="123" t="s">
        <v>1799</v>
      </c>
    </row>
    <row r="442" spans="1:10" ht="112.05" hidden="1" x14ac:dyDescent="0.2">
      <c r="A442" s="130" t="s">
        <v>1787</v>
      </c>
      <c r="B442" s="130" t="s">
        <v>1388</v>
      </c>
      <c r="C442" s="129" t="s">
        <v>1389</v>
      </c>
      <c r="D442" s="128" t="s">
        <v>1461</v>
      </c>
      <c r="E442" s="37" t="s">
        <v>120</v>
      </c>
      <c r="F442" s="127" t="s">
        <v>1489</v>
      </c>
      <c r="G442" s="126" t="s">
        <v>1490</v>
      </c>
      <c r="H442" s="125" t="s">
        <v>1491</v>
      </c>
      <c r="I442" s="124">
        <v>1</v>
      </c>
      <c r="J442" s="131" t="s">
        <v>1799</v>
      </c>
    </row>
    <row r="443" spans="1:10" ht="112.05" hidden="1" x14ac:dyDescent="0.2">
      <c r="A443" s="130" t="s">
        <v>1787</v>
      </c>
      <c r="B443" s="130" t="s">
        <v>1388</v>
      </c>
      <c r="C443" s="129" t="s">
        <v>1389</v>
      </c>
      <c r="D443" s="128" t="s">
        <v>1461</v>
      </c>
      <c r="E443" s="37" t="s">
        <v>120</v>
      </c>
      <c r="F443" s="127" t="s">
        <v>1492</v>
      </c>
      <c r="G443" s="126" t="s">
        <v>1493</v>
      </c>
      <c r="H443" s="125" t="s">
        <v>1494</v>
      </c>
      <c r="I443" s="124"/>
      <c r="J443" s="123" t="s">
        <v>1799</v>
      </c>
    </row>
    <row r="444" spans="1:10" ht="112.05" hidden="1" x14ac:dyDescent="0.2">
      <c r="A444" s="130" t="s">
        <v>1787</v>
      </c>
      <c r="B444" s="130" t="s">
        <v>1388</v>
      </c>
      <c r="C444" s="129" t="s">
        <v>1389</v>
      </c>
      <c r="D444" s="128" t="s">
        <v>1461</v>
      </c>
      <c r="E444" s="37" t="s">
        <v>120</v>
      </c>
      <c r="F444" s="127" t="s">
        <v>1495</v>
      </c>
      <c r="G444" s="126" t="s">
        <v>1496</v>
      </c>
      <c r="H444" s="125" t="s">
        <v>1497</v>
      </c>
      <c r="I444" s="125"/>
      <c r="J444" s="131" t="s">
        <v>1799</v>
      </c>
    </row>
    <row r="445" spans="1:10" ht="112.05" hidden="1" x14ac:dyDescent="0.2">
      <c r="A445" s="130" t="s">
        <v>1787</v>
      </c>
      <c r="B445" s="130" t="s">
        <v>1388</v>
      </c>
      <c r="C445" s="129" t="s">
        <v>1498</v>
      </c>
      <c r="D445" s="128" t="s">
        <v>1499</v>
      </c>
      <c r="E445" s="37" t="s">
        <v>139</v>
      </c>
      <c r="F445" s="127" t="s">
        <v>1500</v>
      </c>
      <c r="G445" s="126" t="s">
        <v>1501</v>
      </c>
      <c r="H445" s="125" t="s">
        <v>1502</v>
      </c>
      <c r="I445" s="124">
        <v>0</v>
      </c>
      <c r="J445" s="123" t="s">
        <v>1503</v>
      </c>
    </row>
    <row r="446" spans="1:10" ht="112.05" hidden="1" x14ac:dyDescent="0.2">
      <c r="A446" s="130" t="s">
        <v>1787</v>
      </c>
      <c r="B446" s="130" t="s">
        <v>1388</v>
      </c>
      <c r="C446" s="129" t="s">
        <v>1498</v>
      </c>
      <c r="D446" s="128" t="s">
        <v>1499</v>
      </c>
      <c r="E446" s="37" t="s">
        <v>122</v>
      </c>
      <c r="F446" s="127" t="s">
        <v>1798</v>
      </c>
      <c r="G446" s="126" t="s">
        <v>1797</v>
      </c>
      <c r="H446" s="125" t="s">
        <v>1796</v>
      </c>
      <c r="I446" s="124">
        <v>200</v>
      </c>
      <c r="J446" s="131" t="s">
        <v>1503</v>
      </c>
    </row>
    <row r="447" spans="1:10" ht="112.05" hidden="1" x14ac:dyDescent="0.2">
      <c r="A447" s="130" t="s">
        <v>1787</v>
      </c>
      <c r="B447" s="130" t="s">
        <v>1388</v>
      </c>
      <c r="C447" s="129" t="s">
        <v>1498</v>
      </c>
      <c r="D447" s="128" t="s">
        <v>1499</v>
      </c>
      <c r="E447" s="37" t="s">
        <v>139</v>
      </c>
      <c r="F447" s="127" t="s">
        <v>1504</v>
      </c>
      <c r="G447" s="126" t="s">
        <v>1505</v>
      </c>
      <c r="H447" s="125" t="s">
        <v>1506</v>
      </c>
      <c r="I447" s="124">
        <v>15</v>
      </c>
      <c r="J447" s="123" t="s">
        <v>1503</v>
      </c>
    </row>
    <row r="448" spans="1:10" ht="112.05" hidden="1" x14ac:dyDescent="0.2">
      <c r="A448" s="130" t="s">
        <v>1787</v>
      </c>
      <c r="B448" s="130" t="s">
        <v>1388</v>
      </c>
      <c r="C448" s="129" t="s">
        <v>1498</v>
      </c>
      <c r="D448" s="128" t="s">
        <v>1499</v>
      </c>
      <c r="E448" s="37" t="s">
        <v>139</v>
      </c>
      <c r="F448" s="127" t="s">
        <v>1507</v>
      </c>
      <c r="G448" s="126" t="s">
        <v>1508</v>
      </c>
      <c r="H448" s="125" t="s">
        <v>1509</v>
      </c>
      <c r="I448" s="124"/>
      <c r="J448" s="131" t="s">
        <v>1503</v>
      </c>
    </row>
    <row r="449" spans="1:10" ht="112.05" hidden="1" x14ac:dyDescent="0.2">
      <c r="A449" s="130" t="s">
        <v>1787</v>
      </c>
      <c r="B449" s="130" t="s">
        <v>1388</v>
      </c>
      <c r="C449" s="129" t="s">
        <v>1498</v>
      </c>
      <c r="D449" s="128" t="s">
        <v>1499</v>
      </c>
      <c r="E449" s="37" t="s">
        <v>139</v>
      </c>
      <c r="F449" s="127" t="s">
        <v>1510</v>
      </c>
      <c r="G449" s="126" t="s">
        <v>1511</v>
      </c>
      <c r="H449" s="125" t="s">
        <v>1512</v>
      </c>
      <c r="I449" s="124"/>
      <c r="J449" s="123" t="s">
        <v>1503</v>
      </c>
    </row>
    <row r="450" spans="1:10" ht="112.05" hidden="1" x14ac:dyDescent="0.2">
      <c r="A450" s="130" t="s">
        <v>1787</v>
      </c>
      <c r="B450" s="130" t="s">
        <v>1388</v>
      </c>
      <c r="C450" s="129" t="s">
        <v>1498</v>
      </c>
      <c r="D450" s="128" t="s">
        <v>1499</v>
      </c>
      <c r="E450" s="37" t="s">
        <v>139</v>
      </c>
      <c r="F450" s="127" t="s">
        <v>1513</v>
      </c>
      <c r="G450" s="126" t="s">
        <v>1514</v>
      </c>
      <c r="H450" s="125" t="s">
        <v>1515</v>
      </c>
      <c r="I450" s="124">
        <v>0</v>
      </c>
      <c r="J450" s="131" t="s">
        <v>1503</v>
      </c>
    </row>
    <row r="451" spans="1:10" ht="112.05" hidden="1" x14ac:dyDescent="0.2">
      <c r="A451" s="130" t="s">
        <v>1787</v>
      </c>
      <c r="B451" s="130" t="s">
        <v>1388</v>
      </c>
      <c r="C451" s="129" t="s">
        <v>1498</v>
      </c>
      <c r="D451" s="128" t="s">
        <v>1499</v>
      </c>
      <c r="E451" s="37" t="s">
        <v>139</v>
      </c>
      <c r="F451" s="127" t="s">
        <v>1516</v>
      </c>
      <c r="G451" s="126" t="s">
        <v>1517</v>
      </c>
      <c r="H451" s="125" t="s">
        <v>1518</v>
      </c>
      <c r="I451" s="124"/>
      <c r="J451" s="123" t="s">
        <v>1503</v>
      </c>
    </row>
    <row r="452" spans="1:10" ht="112.05" hidden="1" x14ac:dyDescent="0.2">
      <c r="A452" s="130" t="s">
        <v>1787</v>
      </c>
      <c r="B452" s="130" t="s">
        <v>1388</v>
      </c>
      <c r="C452" s="129" t="s">
        <v>1498</v>
      </c>
      <c r="D452" s="128" t="s">
        <v>1499</v>
      </c>
      <c r="E452" s="37" t="s">
        <v>139</v>
      </c>
      <c r="F452" s="127" t="s">
        <v>1519</v>
      </c>
      <c r="G452" s="126" t="s">
        <v>1520</v>
      </c>
      <c r="H452" s="125" t="s">
        <v>1521</v>
      </c>
      <c r="I452" s="133">
        <v>1</v>
      </c>
      <c r="J452" s="131" t="s">
        <v>1503</v>
      </c>
    </row>
    <row r="453" spans="1:10" ht="112.05" hidden="1" x14ac:dyDescent="0.2">
      <c r="A453" s="130" t="s">
        <v>1787</v>
      </c>
      <c r="B453" s="130" t="s">
        <v>1388</v>
      </c>
      <c r="C453" s="129" t="s">
        <v>1498</v>
      </c>
      <c r="D453" s="128" t="s">
        <v>1499</v>
      </c>
      <c r="E453" s="37" t="s">
        <v>120</v>
      </c>
      <c r="F453" s="127" t="s">
        <v>1522</v>
      </c>
      <c r="G453" s="126" t="s">
        <v>1523</v>
      </c>
      <c r="H453" s="125" t="s">
        <v>1521</v>
      </c>
      <c r="I453" s="125"/>
      <c r="J453" s="123" t="s">
        <v>1503</v>
      </c>
    </row>
    <row r="454" spans="1:10" ht="112.05" hidden="1" x14ac:dyDescent="0.2">
      <c r="A454" s="130" t="s">
        <v>1787</v>
      </c>
      <c r="B454" s="130" t="s">
        <v>1388</v>
      </c>
      <c r="C454" s="129" t="s">
        <v>1498</v>
      </c>
      <c r="D454" s="128" t="s">
        <v>1499</v>
      </c>
      <c r="E454" s="37" t="s">
        <v>139</v>
      </c>
      <c r="F454" s="127" t="s">
        <v>1524</v>
      </c>
      <c r="G454" s="126" t="s">
        <v>1525</v>
      </c>
      <c r="H454" s="125" t="s">
        <v>187</v>
      </c>
      <c r="I454" s="124">
        <v>0</v>
      </c>
      <c r="J454" s="131" t="s">
        <v>1503</v>
      </c>
    </row>
    <row r="455" spans="1:10" ht="112.05" hidden="1" x14ac:dyDescent="0.2">
      <c r="A455" s="130" t="s">
        <v>1787</v>
      </c>
      <c r="B455" s="130" t="s">
        <v>1388</v>
      </c>
      <c r="C455" s="129" t="s">
        <v>1526</v>
      </c>
      <c r="D455" s="128" t="s">
        <v>1527</v>
      </c>
      <c r="E455" s="37" t="s">
        <v>120</v>
      </c>
      <c r="F455" s="127" t="s">
        <v>48</v>
      </c>
      <c r="G455" s="126" t="s">
        <v>1528</v>
      </c>
      <c r="H455" s="125" t="s">
        <v>1529</v>
      </c>
      <c r="I455" s="134"/>
      <c r="J455" s="123" t="s">
        <v>121</v>
      </c>
    </row>
    <row r="456" spans="1:10" ht="112.05" hidden="1" x14ac:dyDescent="0.2">
      <c r="A456" s="130" t="s">
        <v>1787</v>
      </c>
      <c r="B456" s="130" t="s">
        <v>1388</v>
      </c>
      <c r="C456" s="129" t="s">
        <v>1526</v>
      </c>
      <c r="D456" s="128" t="s">
        <v>1527</v>
      </c>
      <c r="E456" s="37" t="s">
        <v>120</v>
      </c>
      <c r="F456" s="127" t="s">
        <v>54</v>
      </c>
      <c r="G456" s="126" t="s">
        <v>1530</v>
      </c>
      <c r="H456" s="125" t="s">
        <v>55</v>
      </c>
      <c r="I456" s="124">
        <v>1</v>
      </c>
      <c r="J456" s="131" t="s">
        <v>1531</v>
      </c>
    </row>
    <row r="457" spans="1:10" ht="112.05" hidden="1" x14ac:dyDescent="0.2">
      <c r="A457" s="130" t="s">
        <v>1787</v>
      </c>
      <c r="B457" s="130" t="s">
        <v>1388</v>
      </c>
      <c r="C457" s="129" t="s">
        <v>1526</v>
      </c>
      <c r="D457" s="128" t="s">
        <v>1527</v>
      </c>
      <c r="E457" s="37" t="s">
        <v>120</v>
      </c>
      <c r="F457" s="127" t="s">
        <v>1532</v>
      </c>
      <c r="G457" s="126" t="s">
        <v>1533</v>
      </c>
      <c r="H457" s="125" t="s">
        <v>55</v>
      </c>
      <c r="I457" s="124"/>
      <c r="J457" s="123" t="s">
        <v>1445</v>
      </c>
    </row>
    <row r="458" spans="1:10" ht="112.05" hidden="1" x14ac:dyDescent="0.2">
      <c r="A458" s="130" t="s">
        <v>1787</v>
      </c>
      <c r="B458" s="130" t="s">
        <v>1388</v>
      </c>
      <c r="C458" s="129" t="s">
        <v>1526</v>
      </c>
      <c r="D458" s="128" t="s">
        <v>1527</v>
      </c>
      <c r="E458" s="37" t="s">
        <v>120</v>
      </c>
      <c r="F458" s="127" t="s">
        <v>1534</v>
      </c>
      <c r="G458" s="126" t="s">
        <v>1535</v>
      </c>
      <c r="H458" s="125" t="s">
        <v>55</v>
      </c>
      <c r="I458" s="124"/>
      <c r="J458" s="131" t="s">
        <v>298</v>
      </c>
    </row>
    <row r="459" spans="1:10" ht="112.05" hidden="1" x14ac:dyDescent="0.2">
      <c r="A459" s="130" t="s">
        <v>1787</v>
      </c>
      <c r="B459" s="130" t="s">
        <v>1388</v>
      </c>
      <c r="C459" s="129" t="s">
        <v>1526</v>
      </c>
      <c r="D459" s="128" t="s">
        <v>1527</v>
      </c>
      <c r="E459" s="37" t="s">
        <v>120</v>
      </c>
      <c r="F459" s="127" t="s">
        <v>1536</v>
      </c>
      <c r="G459" s="126" t="s">
        <v>1537</v>
      </c>
      <c r="H459" s="125" t="s">
        <v>1538</v>
      </c>
      <c r="I459" s="133">
        <v>0.1</v>
      </c>
      <c r="J459" s="123" t="s">
        <v>690</v>
      </c>
    </row>
    <row r="460" spans="1:10" ht="112.05" hidden="1" x14ac:dyDescent="0.2">
      <c r="A460" s="130" t="s">
        <v>1787</v>
      </c>
      <c r="B460" s="130" t="s">
        <v>1388</v>
      </c>
      <c r="C460" s="129" t="s">
        <v>1526</v>
      </c>
      <c r="D460" s="128" t="s">
        <v>1527</v>
      </c>
      <c r="E460" s="37" t="s">
        <v>120</v>
      </c>
      <c r="F460" s="127" t="s">
        <v>1539</v>
      </c>
      <c r="G460" s="126" t="s">
        <v>1540</v>
      </c>
      <c r="H460" s="125" t="s">
        <v>1541</v>
      </c>
      <c r="I460" s="124">
        <v>1</v>
      </c>
      <c r="J460" s="131" t="s">
        <v>690</v>
      </c>
    </row>
    <row r="461" spans="1:10" ht="112.05" hidden="1" x14ac:dyDescent="0.2">
      <c r="A461" s="130" t="s">
        <v>1787</v>
      </c>
      <c r="B461" s="130" t="s">
        <v>1388</v>
      </c>
      <c r="C461" s="129" t="s">
        <v>1526</v>
      </c>
      <c r="D461" s="128" t="s">
        <v>1527</v>
      </c>
      <c r="E461" s="37" t="s">
        <v>120</v>
      </c>
      <c r="F461" s="127" t="s">
        <v>1542</v>
      </c>
      <c r="G461" s="126" t="s">
        <v>1543</v>
      </c>
      <c r="H461" s="125" t="s">
        <v>1544</v>
      </c>
      <c r="I461" s="132">
        <v>0</v>
      </c>
      <c r="J461" s="123" t="s">
        <v>690</v>
      </c>
    </row>
    <row r="462" spans="1:10" ht="112.05" hidden="1" x14ac:dyDescent="0.2">
      <c r="A462" s="130" t="s">
        <v>1787</v>
      </c>
      <c r="B462" s="130" t="s">
        <v>1388</v>
      </c>
      <c r="C462" s="129" t="s">
        <v>1526</v>
      </c>
      <c r="D462" s="128" t="s">
        <v>1527</v>
      </c>
      <c r="E462" s="37" t="s">
        <v>120</v>
      </c>
      <c r="F462" s="127" t="s">
        <v>1545</v>
      </c>
      <c r="G462" s="126" t="s">
        <v>1546</v>
      </c>
      <c r="H462" s="125" t="s">
        <v>1547</v>
      </c>
      <c r="I462" s="132">
        <v>0</v>
      </c>
      <c r="J462" s="131" t="s">
        <v>690</v>
      </c>
    </row>
    <row r="463" spans="1:10" ht="112.05" hidden="1" x14ac:dyDescent="0.2">
      <c r="A463" s="130" t="s">
        <v>1787</v>
      </c>
      <c r="B463" s="130" t="s">
        <v>1388</v>
      </c>
      <c r="C463" s="129" t="s">
        <v>1526</v>
      </c>
      <c r="D463" s="128" t="s">
        <v>1527</v>
      </c>
      <c r="E463" s="37" t="s">
        <v>139</v>
      </c>
      <c r="F463" s="127" t="s">
        <v>1548</v>
      </c>
      <c r="G463" s="126" t="s">
        <v>1549</v>
      </c>
      <c r="H463" s="125" t="s">
        <v>1550</v>
      </c>
      <c r="I463" s="132"/>
      <c r="J463" s="123" t="s">
        <v>1531</v>
      </c>
    </row>
    <row r="464" spans="1:10" ht="112.05" hidden="1" x14ac:dyDescent="0.2">
      <c r="A464" s="130" t="s">
        <v>1787</v>
      </c>
      <c r="B464" s="130" t="s">
        <v>1388</v>
      </c>
      <c r="C464" s="129" t="s">
        <v>1526</v>
      </c>
      <c r="D464" s="128" t="s">
        <v>1527</v>
      </c>
      <c r="E464" s="37" t="s">
        <v>139</v>
      </c>
      <c r="F464" s="127" t="s">
        <v>1551</v>
      </c>
      <c r="G464" s="126" t="s">
        <v>1552</v>
      </c>
      <c r="H464" s="125" t="s">
        <v>1553</v>
      </c>
      <c r="I464" s="134"/>
      <c r="J464" s="123" t="s">
        <v>1786</v>
      </c>
    </row>
    <row r="465" spans="1:10" ht="112.05" hidden="1" x14ac:dyDescent="0.2">
      <c r="A465" s="130" t="s">
        <v>1787</v>
      </c>
      <c r="B465" s="130" t="s">
        <v>1388</v>
      </c>
      <c r="C465" s="129" t="s">
        <v>1526</v>
      </c>
      <c r="D465" s="128" t="s">
        <v>1527</v>
      </c>
      <c r="E465" s="37" t="s">
        <v>120</v>
      </c>
      <c r="F465" s="127" t="s">
        <v>1554</v>
      </c>
      <c r="G465" s="126" t="s">
        <v>1555</v>
      </c>
      <c r="H465" s="125" t="s">
        <v>1556</v>
      </c>
      <c r="I465" s="124">
        <v>0</v>
      </c>
      <c r="J465" s="123" t="s">
        <v>1794</v>
      </c>
    </row>
    <row r="466" spans="1:10" ht="112.05" hidden="1" x14ac:dyDescent="0.2">
      <c r="A466" s="130" t="s">
        <v>1787</v>
      </c>
      <c r="B466" s="130" t="s">
        <v>1388</v>
      </c>
      <c r="C466" s="129" t="s">
        <v>1526</v>
      </c>
      <c r="D466" s="128" t="s">
        <v>1527</v>
      </c>
      <c r="E466" s="37" t="s">
        <v>120</v>
      </c>
      <c r="F466" s="127" t="s">
        <v>1557</v>
      </c>
      <c r="G466" s="126" t="s">
        <v>1558</v>
      </c>
      <c r="H466" s="125" t="s">
        <v>1200</v>
      </c>
      <c r="I466" s="132"/>
      <c r="J466" s="131" t="s">
        <v>1559</v>
      </c>
    </row>
    <row r="467" spans="1:10" ht="112.05" hidden="1" x14ac:dyDescent="0.2">
      <c r="A467" s="130" t="s">
        <v>1787</v>
      </c>
      <c r="B467" s="130" t="s">
        <v>1388</v>
      </c>
      <c r="C467" s="129" t="s">
        <v>1526</v>
      </c>
      <c r="D467" s="128" t="s">
        <v>1560</v>
      </c>
      <c r="E467" s="37" t="s">
        <v>120</v>
      </c>
      <c r="F467" s="127" t="s">
        <v>1561</v>
      </c>
      <c r="G467" s="126" t="s">
        <v>1562</v>
      </c>
      <c r="H467" s="125" t="s">
        <v>1563</v>
      </c>
      <c r="I467" s="124">
        <v>0</v>
      </c>
      <c r="J467" s="123" t="s">
        <v>1445</v>
      </c>
    </row>
    <row r="468" spans="1:10" ht="112.05" hidden="1" x14ac:dyDescent="0.2">
      <c r="A468" s="130" t="s">
        <v>1787</v>
      </c>
      <c r="B468" s="130" t="s">
        <v>1388</v>
      </c>
      <c r="C468" s="129" t="s">
        <v>1526</v>
      </c>
      <c r="D468" s="128" t="s">
        <v>1560</v>
      </c>
      <c r="E468" s="37" t="s">
        <v>120</v>
      </c>
      <c r="F468" s="127" t="s">
        <v>1564</v>
      </c>
      <c r="G468" s="126" t="s">
        <v>1565</v>
      </c>
      <c r="H468" s="125" t="s">
        <v>1566</v>
      </c>
      <c r="I468" s="124">
        <v>0</v>
      </c>
      <c r="J468" s="131" t="s">
        <v>1567</v>
      </c>
    </row>
    <row r="469" spans="1:10" ht="112.05" hidden="1" x14ac:dyDescent="0.2">
      <c r="A469" s="130" t="s">
        <v>1787</v>
      </c>
      <c r="B469" s="130" t="s">
        <v>1388</v>
      </c>
      <c r="C469" s="129" t="s">
        <v>1526</v>
      </c>
      <c r="D469" s="128" t="s">
        <v>1560</v>
      </c>
      <c r="E469" s="37" t="s">
        <v>120</v>
      </c>
      <c r="F469" s="127" t="s">
        <v>1568</v>
      </c>
      <c r="G469" s="126" t="s">
        <v>1569</v>
      </c>
      <c r="H469" s="125" t="s">
        <v>1570</v>
      </c>
      <c r="I469" s="124"/>
      <c r="J469" s="123" t="s">
        <v>1445</v>
      </c>
    </row>
    <row r="470" spans="1:10" ht="112.05" hidden="1" x14ac:dyDescent="0.2">
      <c r="A470" s="130" t="s">
        <v>1787</v>
      </c>
      <c r="B470" s="130" t="s">
        <v>1388</v>
      </c>
      <c r="C470" s="129" t="s">
        <v>1526</v>
      </c>
      <c r="D470" s="128" t="s">
        <v>1560</v>
      </c>
      <c r="E470" s="37" t="s">
        <v>120</v>
      </c>
      <c r="F470" s="127" t="s">
        <v>1571</v>
      </c>
      <c r="G470" s="126" t="s">
        <v>1572</v>
      </c>
      <c r="H470" s="125" t="s">
        <v>1573</v>
      </c>
      <c r="I470" s="124">
        <v>1</v>
      </c>
      <c r="J470" s="131" t="s">
        <v>1445</v>
      </c>
    </row>
    <row r="471" spans="1:10" ht="112.05" hidden="1" x14ac:dyDescent="0.2">
      <c r="A471" s="130" t="s">
        <v>1787</v>
      </c>
      <c r="B471" s="130" t="s">
        <v>1388</v>
      </c>
      <c r="C471" s="129" t="s">
        <v>1526</v>
      </c>
      <c r="D471" s="128" t="s">
        <v>1560</v>
      </c>
      <c r="E471" s="37" t="s">
        <v>120</v>
      </c>
      <c r="F471" s="127" t="s">
        <v>1574</v>
      </c>
      <c r="G471" s="126" t="s">
        <v>1575</v>
      </c>
      <c r="H471" s="125" t="s">
        <v>1576</v>
      </c>
      <c r="I471" s="124">
        <v>0</v>
      </c>
      <c r="J471" s="123" t="s">
        <v>690</v>
      </c>
    </row>
    <row r="472" spans="1:10" ht="112.05" hidden="1" x14ac:dyDescent="0.2">
      <c r="A472" s="130" t="s">
        <v>1787</v>
      </c>
      <c r="B472" s="130" t="s">
        <v>1388</v>
      </c>
      <c r="C472" s="129" t="s">
        <v>1526</v>
      </c>
      <c r="D472" s="128" t="s">
        <v>1560</v>
      </c>
      <c r="E472" s="37" t="s">
        <v>120</v>
      </c>
      <c r="F472" s="127" t="s">
        <v>1577</v>
      </c>
      <c r="G472" s="126" t="s">
        <v>1578</v>
      </c>
      <c r="H472" s="125" t="s">
        <v>1579</v>
      </c>
      <c r="I472" s="124">
        <v>1</v>
      </c>
      <c r="J472" s="131" t="s">
        <v>1445</v>
      </c>
    </row>
    <row r="473" spans="1:10" ht="112.05" hidden="1" x14ac:dyDescent="0.2">
      <c r="A473" s="130" t="s">
        <v>1787</v>
      </c>
      <c r="B473" s="130" t="s">
        <v>1388</v>
      </c>
      <c r="C473" s="129" t="s">
        <v>1526</v>
      </c>
      <c r="D473" s="128" t="s">
        <v>1560</v>
      </c>
      <c r="E473" s="37" t="s">
        <v>120</v>
      </c>
      <c r="F473" s="127" t="s">
        <v>1580</v>
      </c>
      <c r="G473" s="126" t="s">
        <v>1581</v>
      </c>
      <c r="H473" s="125" t="s">
        <v>1582</v>
      </c>
      <c r="I473" s="124"/>
      <c r="J473" s="123" t="s">
        <v>1583</v>
      </c>
    </row>
    <row r="474" spans="1:10" ht="112.05" hidden="1" x14ac:dyDescent="0.2">
      <c r="A474" s="130" t="s">
        <v>1787</v>
      </c>
      <c r="B474" s="130" t="s">
        <v>1388</v>
      </c>
      <c r="C474" s="129" t="s">
        <v>1526</v>
      </c>
      <c r="D474" s="128" t="s">
        <v>1560</v>
      </c>
      <c r="E474" s="37" t="s">
        <v>120</v>
      </c>
      <c r="F474" s="127" t="s">
        <v>1584</v>
      </c>
      <c r="G474" s="126" t="s">
        <v>1585</v>
      </c>
      <c r="H474" s="125" t="s">
        <v>1586</v>
      </c>
      <c r="I474" s="124">
        <v>0</v>
      </c>
      <c r="J474" s="131" t="s">
        <v>1587</v>
      </c>
    </row>
    <row r="475" spans="1:10" ht="55.95" hidden="1" x14ac:dyDescent="0.2">
      <c r="A475" s="130" t="s">
        <v>1787</v>
      </c>
      <c r="B475" s="130" t="s">
        <v>1588</v>
      </c>
      <c r="C475" s="129" t="s">
        <v>1589</v>
      </c>
      <c r="D475" s="128" t="s">
        <v>1590</v>
      </c>
      <c r="E475" s="37" t="s">
        <v>120</v>
      </c>
      <c r="F475" s="127" t="s">
        <v>1591</v>
      </c>
      <c r="G475" s="126" t="s">
        <v>1592</v>
      </c>
      <c r="H475" s="125" t="s">
        <v>1593</v>
      </c>
      <c r="I475" s="124">
        <v>1</v>
      </c>
      <c r="J475" s="123" t="s">
        <v>1795</v>
      </c>
    </row>
    <row r="476" spans="1:10" ht="55.95" hidden="1" x14ac:dyDescent="0.2">
      <c r="A476" s="130" t="s">
        <v>1787</v>
      </c>
      <c r="B476" s="130" t="s">
        <v>1588</v>
      </c>
      <c r="C476" s="129" t="s">
        <v>1589</v>
      </c>
      <c r="D476" s="128" t="s">
        <v>1590</v>
      </c>
      <c r="E476" s="37" t="s">
        <v>120</v>
      </c>
      <c r="F476" s="127" t="s">
        <v>1594</v>
      </c>
      <c r="G476" s="126" t="s">
        <v>1595</v>
      </c>
      <c r="H476" s="125" t="s">
        <v>1596</v>
      </c>
      <c r="I476" s="124">
        <v>0</v>
      </c>
      <c r="J476" s="131" t="s">
        <v>1795</v>
      </c>
    </row>
    <row r="477" spans="1:10" ht="55.95" hidden="1" x14ac:dyDescent="0.2">
      <c r="A477" s="130" t="s">
        <v>1787</v>
      </c>
      <c r="B477" s="130" t="s">
        <v>1588</v>
      </c>
      <c r="C477" s="129" t="s">
        <v>1589</v>
      </c>
      <c r="D477" s="128" t="s">
        <v>1597</v>
      </c>
      <c r="E477" s="37" t="s">
        <v>120</v>
      </c>
      <c r="F477" s="127" t="s">
        <v>1598</v>
      </c>
      <c r="G477" s="126" t="s">
        <v>1599</v>
      </c>
      <c r="H477" s="125" t="s">
        <v>187</v>
      </c>
      <c r="I477" s="124"/>
      <c r="J477" s="123" t="s">
        <v>1795</v>
      </c>
    </row>
    <row r="478" spans="1:10" ht="55.95" hidden="1" x14ac:dyDescent="0.2">
      <c r="A478" s="130" t="s">
        <v>1787</v>
      </c>
      <c r="B478" s="130" t="s">
        <v>1588</v>
      </c>
      <c r="C478" s="129" t="s">
        <v>1589</v>
      </c>
      <c r="D478" s="128" t="s">
        <v>1597</v>
      </c>
      <c r="E478" s="37" t="s">
        <v>252</v>
      </c>
      <c r="F478" s="127" t="s">
        <v>1600</v>
      </c>
      <c r="G478" s="126" t="s">
        <v>1601</v>
      </c>
      <c r="H478" s="125" t="s">
        <v>1602</v>
      </c>
      <c r="I478" s="124"/>
      <c r="J478" s="131" t="s">
        <v>1795</v>
      </c>
    </row>
    <row r="479" spans="1:10" ht="55.95" hidden="1" x14ac:dyDescent="0.2">
      <c r="A479" s="130" t="s">
        <v>1787</v>
      </c>
      <c r="B479" s="130" t="s">
        <v>1588</v>
      </c>
      <c r="C479" s="129" t="s">
        <v>1589</v>
      </c>
      <c r="D479" s="128" t="s">
        <v>1597</v>
      </c>
      <c r="E479" s="37" t="s">
        <v>252</v>
      </c>
      <c r="F479" s="127" t="s">
        <v>1603</v>
      </c>
      <c r="G479" s="126" t="s">
        <v>1604</v>
      </c>
      <c r="H479" s="125" t="s">
        <v>1605</v>
      </c>
      <c r="I479" s="124">
        <v>2</v>
      </c>
      <c r="J479" s="123" t="s">
        <v>1795</v>
      </c>
    </row>
    <row r="480" spans="1:10" ht="55.95" hidden="1" x14ac:dyDescent="0.2">
      <c r="A480" s="130" t="s">
        <v>1787</v>
      </c>
      <c r="B480" s="130" t="s">
        <v>1588</v>
      </c>
      <c r="C480" s="129" t="s">
        <v>1589</v>
      </c>
      <c r="D480" s="128" t="s">
        <v>1597</v>
      </c>
      <c r="E480" s="37" t="s">
        <v>252</v>
      </c>
      <c r="F480" s="127" t="s">
        <v>1606</v>
      </c>
      <c r="G480" s="126" t="s">
        <v>1607</v>
      </c>
      <c r="H480" s="125" t="s">
        <v>1608</v>
      </c>
      <c r="I480" s="124">
        <v>0</v>
      </c>
      <c r="J480" s="131" t="s">
        <v>1795</v>
      </c>
    </row>
    <row r="481" spans="1:10" ht="55.95" hidden="1" x14ac:dyDescent="0.2">
      <c r="A481" s="130" t="s">
        <v>1787</v>
      </c>
      <c r="B481" s="130" t="s">
        <v>1588</v>
      </c>
      <c r="C481" s="129" t="s">
        <v>1589</v>
      </c>
      <c r="D481" s="128" t="s">
        <v>1597</v>
      </c>
      <c r="E481" s="37" t="s">
        <v>252</v>
      </c>
      <c r="F481" s="127" t="s">
        <v>1609</v>
      </c>
      <c r="G481" s="126" t="s">
        <v>1610</v>
      </c>
      <c r="H481" s="125" t="s">
        <v>1611</v>
      </c>
      <c r="I481" s="124">
        <v>1</v>
      </c>
      <c r="J481" s="123" t="s">
        <v>1795</v>
      </c>
    </row>
    <row r="482" spans="1:10" ht="70.05" hidden="1" x14ac:dyDescent="0.2">
      <c r="A482" s="130" t="s">
        <v>1787</v>
      </c>
      <c r="B482" s="130" t="s">
        <v>1588</v>
      </c>
      <c r="C482" s="129" t="s">
        <v>1589</v>
      </c>
      <c r="D482" s="128" t="s">
        <v>1597</v>
      </c>
      <c r="E482" s="37" t="s">
        <v>252</v>
      </c>
      <c r="F482" s="127" t="s">
        <v>1612</v>
      </c>
      <c r="G482" s="126" t="s">
        <v>1613</v>
      </c>
      <c r="H482" s="125" t="s">
        <v>1614</v>
      </c>
      <c r="I482" s="124">
        <v>0</v>
      </c>
      <c r="J482" s="131" t="s">
        <v>1795</v>
      </c>
    </row>
    <row r="483" spans="1:10" ht="55.95" hidden="1" x14ac:dyDescent="0.2">
      <c r="A483" s="130" t="s">
        <v>1787</v>
      </c>
      <c r="B483" s="130" t="s">
        <v>1588</v>
      </c>
      <c r="C483" s="129" t="s">
        <v>1589</v>
      </c>
      <c r="D483" s="128" t="s">
        <v>1597</v>
      </c>
      <c r="E483" s="37" t="s">
        <v>252</v>
      </c>
      <c r="F483" s="127" t="s">
        <v>1615</v>
      </c>
      <c r="G483" s="126" t="s">
        <v>1616</v>
      </c>
      <c r="H483" s="125" t="s">
        <v>1617</v>
      </c>
      <c r="I483" s="133">
        <v>1</v>
      </c>
      <c r="J483" s="123" t="s">
        <v>1795</v>
      </c>
    </row>
    <row r="484" spans="1:10" ht="55.95" hidden="1" x14ac:dyDescent="0.2">
      <c r="A484" s="130" t="s">
        <v>1787</v>
      </c>
      <c r="B484" s="130" t="s">
        <v>1588</v>
      </c>
      <c r="C484" s="129" t="s">
        <v>1589</v>
      </c>
      <c r="D484" s="128" t="s">
        <v>1597</v>
      </c>
      <c r="E484" s="37" t="s">
        <v>252</v>
      </c>
      <c r="F484" s="127" t="s">
        <v>1618</v>
      </c>
      <c r="G484" s="126" t="s">
        <v>1619</v>
      </c>
      <c r="H484" s="125" t="s">
        <v>1620</v>
      </c>
      <c r="I484" s="133"/>
      <c r="J484" s="131" t="s">
        <v>1795</v>
      </c>
    </row>
    <row r="485" spans="1:10" ht="84" hidden="1" x14ac:dyDescent="0.2">
      <c r="A485" s="130" t="s">
        <v>1787</v>
      </c>
      <c r="B485" s="130" t="s">
        <v>1588</v>
      </c>
      <c r="C485" s="129" t="s">
        <v>1589</v>
      </c>
      <c r="D485" s="128" t="s">
        <v>1597</v>
      </c>
      <c r="E485" s="37" t="s">
        <v>252</v>
      </c>
      <c r="F485" s="127" t="s">
        <v>1621</v>
      </c>
      <c r="G485" s="126" t="s">
        <v>1622</v>
      </c>
      <c r="H485" s="125" t="s">
        <v>1623</v>
      </c>
      <c r="I485" s="124"/>
      <c r="J485" s="123" t="s">
        <v>1795</v>
      </c>
    </row>
    <row r="486" spans="1:10" ht="55.95" hidden="1" x14ac:dyDescent="0.2">
      <c r="A486" s="130" t="s">
        <v>1787</v>
      </c>
      <c r="B486" s="130" t="s">
        <v>1588</v>
      </c>
      <c r="C486" s="129" t="s">
        <v>1589</v>
      </c>
      <c r="D486" s="128" t="s">
        <v>1597</v>
      </c>
      <c r="E486" s="37" t="s">
        <v>252</v>
      </c>
      <c r="F486" s="127" t="s">
        <v>1624</v>
      </c>
      <c r="G486" s="126" t="s">
        <v>1625</v>
      </c>
      <c r="H486" s="125" t="s">
        <v>1626</v>
      </c>
      <c r="I486" s="124">
        <v>5</v>
      </c>
      <c r="J486" s="131" t="s">
        <v>1795</v>
      </c>
    </row>
    <row r="487" spans="1:10" ht="70.05" hidden="1" x14ac:dyDescent="0.2">
      <c r="A487" s="130" t="s">
        <v>1787</v>
      </c>
      <c r="B487" s="130" t="s">
        <v>1588</v>
      </c>
      <c r="C487" s="129" t="s">
        <v>1589</v>
      </c>
      <c r="D487" s="128" t="s">
        <v>1597</v>
      </c>
      <c r="E487" s="37" t="s">
        <v>252</v>
      </c>
      <c r="F487" s="127" t="s">
        <v>1627</v>
      </c>
      <c r="G487" s="126" t="s">
        <v>1628</v>
      </c>
      <c r="H487" s="125" t="s">
        <v>1629</v>
      </c>
      <c r="I487" s="125"/>
      <c r="J487" s="123" t="s">
        <v>1794</v>
      </c>
    </row>
    <row r="488" spans="1:10" ht="55.95" hidden="1" x14ac:dyDescent="0.2">
      <c r="A488" s="130" t="s">
        <v>1787</v>
      </c>
      <c r="B488" s="130" t="s">
        <v>1588</v>
      </c>
      <c r="C488" s="129" t="s">
        <v>1589</v>
      </c>
      <c r="D488" s="128" t="s">
        <v>1597</v>
      </c>
      <c r="E488" s="37" t="s">
        <v>252</v>
      </c>
      <c r="F488" s="127" t="s">
        <v>1630</v>
      </c>
      <c r="G488" s="126" t="s">
        <v>1631</v>
      </c>
      <c r="H488" s="125" t="s">
        <v>1632</v>
      </c>
      <c r="I488" s="125"/>
      <c r="J488" s="131" t="s">
        <v>1794</v>
      </c>
    </row>
    <row r="489" spans="1:10" ht="84" hidden="1" x14ac:dyDescent="0.2">
      <c r="A489" s="130" t="s">
        <v>1787</v>
      </c>
      <c r="B489" s="130" t="s">
        <v>1588</v>
      </c>
      <c r="C489" s="129" t="s">
        <v>1589</v>
      </c>
      <c r="D489" s="128" t="s">
        <v>1597</v>
      </c>
      <c r="E489" s="37" t="s">
        <v>252</v>
      </c>
      <c r="F489" s="127" t="s">
        <v>1633</v>
      </c>
      <c r="G489" s="126" t="s">
        <v>1634</v>
      </c>
      <c r="H489" s="125" t="s">
        <v>1635</v>
      </c>
      <c r="I489" s="124"/>
      <c r="J489" s="123" t="s">
        <v>1794</v>
      </c>
    </row>
    <row r="490" spans="1:10" ht="55.95" hidden="1" x14ac:dyDescent="0.2">
      <c r="A490" s="130" t="s">
        <v>1787</v>
      </c>
      <c r="B490" s="130" t="s">
        <v>1588</v>
      </c>
      <c r="C490" s="129" t="s">
        <v>1636</v>
      </c>
      <c r="D490" s="128" t="s">
        <v>1637</v>
      </c>
      <c r="E490" s="37" t="s">
        <v>139</v>
      </c>
      <c r="F490" s="127" t="s">
        <v>1638</v>
      </c>
      <c r="G490" s="126" t="s">
        <v>1639</v>
      </c>
      <c r="H490" s="125" t="s">
        <v>1640</v>
      </c>
      <c r="I490" s="124">
        <v>1</v>
      </c>
      <c r="J490" s="131" t="s">
        <v>1793</v>
      </c>
    </row>
    <row r="491" spans="1:10" ht="55.95" hidden="1" x14ac:dyDescent="0.2">
      <c r="A491" s="130" t="s">
        <v>1787</v>
      </c>
      <c r="B491" s="130" t="s">
        <v>1588</v>
      </c>
      <c r="C491" s="129" t="s">
        <v>1636</v>
      </c>
      <c r="D491" s="128" t="s">
        <v>1637</v>
      </c>
      <c r="E491" s="37" t="s">
        <v>139</v>
      </c>
      <c r="F491" s="127" t="s">
        <v>1641</v>
      </c>
      <c r="G491" s="126" t="s">
        <v>1642</v>
      </c>
      <c r="H491" s="125" t="s">
        <v>1643</v>
      </c>
      <c r="I491" s="124"/>
      <c r="J491" s="123" t="s">
        <v>1793</v>
      </c>
    </row>
    <row r="492" spans="1:10" ht="55.95" hidden="1" x14ac:dyDescent="0.2">
      <c r="A492" s="130" t="s">
        <v>1787</v>
      </c>
      <c r="B492" s="130" t="s">
        <v>1588</v>
      </c>
      <c r="C492" s="129" t="s">
        <v>1636</v>
      </c>
      <c r="D492" s="128" t="s">
        <v>1637</v>
      </c>
      <c r="E492" s="37" t="s">
        <v>139</v>
      </c>
      <c r="F492" s="127" t="s">
        <v>1644</v>
      </c>
      <c r="G492" s="126" t="s">
        <v>1645</v>
      </c>
      <c r="H492" s="125" t="s">
        <v>1643</v>
      </c>
      <c r="I492" s="124"/>
      <c r="J492" s="131" t="s">
        <v>1793</v>
      </c>
    </row>
    <row r="493" spans="1:10" ht="55.95" hidden="1" x14ac:dyDescent="0.2">
      <c r="A493" s="130" t="s">
        <v>1787</v>
      </c>
      <c r="B493" s="130" t="s">
        <v>1588</v>
      </c>
      <c r="C493" s="129" t="s">
        <v>1636</v>
      </c>
      <c r="D493" s="128" t="s">
        <v>1637</v>
      </c>
      <c r="E493" s="37" t="s">
        <v>120</v>
      </c>
      <c r="F493" s="127" t="s">
        <v>1646</v>
      </c>
      <c r="G493" s="126" t="s">
        <v>1647</v>
      </c>
      <c r="H493" s="125" t="s">
        <v>1643</v>
      </c>
      <c r="I493" s="124"/>
      <c r="J493" s="123" t="s">
        <v>1793</v>
      </c>
    </row>
    <row r="494" spans="1:10" ht="55.95" hidden="1" x14ac:dyDescent="0.2">
      <c r="A494" s="130" t="s">
        <v>1787</v>
      </c>
      <c r="B494" s="130" t="s">
        <v>1588</v>
      </c>
      <c r="C494" s="129" t="s">
        <v>1636</v>
      </c>
      <c r="D494" s="128" t="s">
        <v>1637</v>
      </c>
      <c r="E494" s="37" t="s">
        <v>139</v>
      </c>
      <c r="F494" s="127" t="s">
        <v>1648</v>
      </c>
      <c r="G494" s="126" t="s">
        <v>1649</v>
      </c>
      <c r="H494" s="125" t="s">
        <v>1650</v>
      </c>
      <c r="I494" s="124"/>
      <c r="J494" s="131" t="s">
        <v>1793</v>
      </c>
    </row>
    <row r="495" spans="1:10" ht="70.05" hidden="1" x14ac:dyDescent="0.2">
      <c r="A495" s="130" t="s">
        <v>1787</v>
      </c>
      <c r="B495" s="130" t="s">
        <v>1588</v>
      </c>
      <c r="C495" s="129" t="s">
        <v>1636</v>
      </c>
      <c r="D495" s="128" t="s">
        <v>1637</v>
      </c>
      <c r="E495" s="37" t="s">
        <v>139</v>
      </c>
      <c r="F495" s="127" t="s">
        <v>1651</v>
      </c>
      <c r="G495" s="126" t="s">
        <v>1652</v>
      </c>
      <c r="H495" s="125" t="s">
        <v>1653</v>
      </c>
      <c r="I495" s="134">
        <v>0</v>
      </c>
      <c r="J495" s="123" t="s">
        <v>1786</v>
      </c>
    </row>
    <row r="496" spans="1:10" ht="55.95" hidden="1" x14ac:dyDescent="0.2">
      <c r="A496" s="130" t="s">
        <v>1787</v>
      </c>
      <c r="B496" s="130" t="s">
        <v>1588</v>
      </c>
      <c r="C496" s="129" t="s">
        <v>1636</v>
      </c>
      <c r="D496" s="128" t="s">
        <v>1637</v>
      </c>
      <c r="E496" s="37" t="s">
        <v>139</v>
      </c>
      <c r="F496" s="127" t="s">
        <v>1654</v>
      </c>
      <c r="G496" s="126" t="s">
        <v>1792</v>
      </c>
      <c r="H496" s="125" t="s">
        <v>1655</v>
      </c>
      <c r="I496" s="134">
        <v>0</v>
      </c>
      <c r="J496" s="123" t="s">
        <v>1786</v>
      </c>
    </row>
    <row r="497" spans="1:10" ht="55.95" hidden="1" x14ac:dyDescent="0.2">
      <c r="A497" s="130" t="s">
        <v>1787</v>
      </c>
      <c r="B497" s="130" t="s">
        <v>1588</v>
      </c>
      <c r="C497" s="129" t="s">
        <v>1636</v>
      </c>
      <c r="D497" s="128" t="s">
        <v>1656</v>
      </c>
      <c r="E497" s="37" t="s">
        <v>122</v>
      </c>
      <c r="F497" s="127" t="s">
        <v>1657</v>
      </c>
      <c r="G497" s="126" t="s">
        <v>1658</v>
      </c>
      <c r="H497" s="125" t="s">
        <v>1659</v>
      </c>
      <c r="I497" s="124"/>
      <c r="J497" s="123" t="s">
        <v>1791</v>
      </c>
    </row>
    <row r="498" spans="1:10" ht="55.95" hidden="1" x14ac:dyDescent="0.2">
      <c r="A498" s="130" t="s">
        <v>1787</v>
      </c>
      <c r="B498" s="130" t="s">
        <v>1588</v>
      </c>
      <c r="C498" s="129" t="s">
        <v>1636</v>
      </c>
      <c r="D498" s="128" t="s">
        <v>1656</v>
      </c>
      <c r="E498" s="37" t="s">
        <v>252</v>
      </c>
      <c r="F498" s="127" t="s">
        <v>1660</v>
      </c>
      <c r="G498" s="126" t="s">
        <v>1661</v>
      </c>
      <c r="H498" s="125" t="s">
        <v>1662</v>
      </c>
      <c r="I498" s="124">
        <v>0</v>
      </c>
      <c r="J498" s="131" t="s">
        <v>1791</v>
      </c>
    </row>
    <row r="499" spans="1:10" ht="84" hidden="1" x14ac:dyDescent="0.2">
      <c r="A499" s="130" t="s">
        <v>1787</v>
      </c>
      <c r="B499" s="130" t="s">
        <v>1588</v>
      </c>
      <c r="C499" s="129" t="s">
        <v>1636</v>
      </c>
      <c r="D499" s="128" t="s">
        <v>1656</v>
      </c>
      <c r="E499" s="37" t="s">
        <v>252</v>
      </c>
      <c r="F499" s="127" t="s">
        <v>1663</v>
      </c>
      <c r="G499" s="126" t="s">
        <v>1664</v>
      </c>
      <c r="H499" s="125" t="s">
        <v>321</v>
      </c>
      <c r="I499" s="124"/>
      <c r="J499" s="123" t="s">
        <v>1790</v>
      </c>
    </row>
    <row r="500" spans="1:10" ht="84" hidden="1" x14ac:dyDescent="0.2">
      <c r="A500" s="130" t="s">
        <v>1787</v>
      </c>
      <c r="B500" s="130" t="s">
        <v>1588</v>
      </c>
      <c r="C500" s="129" t="s">
        <v>1636</v>
      </c>
      <c r="D500" s="128" t="s">
        <v>1656</v>
      </c>
      <c r="E500" s="37" t="s">
        <v>120</v>
      </c>
      <c r="F500" s="127" t="s">
        <v>1665</v>
      </c>
      <c r="G500" s="126" t="s">
        <v>1666</v>
      </c>
      <c r="H500" s="125" t="s">
        <v>1667</v>
      </c>
      <c r="I500" s="124"/>
      <c r="J500" s="131" t="s">
        <v>1790</v>
      </c>
    </row>
    <row r="501" spans="1:10" ht="84" hidden="1" x14ac:dyDescent="0.2">
      <c r="A501" s="130" t="s">
        <v>1787</v>
      </c>
      <c r="B501" s="130" t="s">
        <v>1588</v>
      </c>
      <c r="C501" s="129" t="s">
        <v>1636</v>
      </c>
      <c r="D501" s="128" t="s">
        <v>1656</v>
      </c>
      <c r="E501" s="37" t="s">
        <v>120</v>
      </c>
      <c r="F501" s="127" t="s">
        <v>1668</v>
      </c>
      <c r="G501" s="126" t="s">
        <v>1669</v>
      </c>
      <c r="H501" s="125" t="s">
        <v>1670</v>
      </c>
      <c r="I501" s="124">
        <v>0</v>
      </c>
      <c r="J501" s="123" t="s">
        <v>1789</v>
      </c>
    </row>
    <row r="502" spans="1:10" ht="70.05" hidden="1" x14ac:dyDescent="0.2">
      <c r="A502" s="130" t="s">
        <v>1787</v>
      </c>
      <c r="B502" s="130" t="s">
        <v>1588</v>
      </c>
      <c r="C502" s="129" t="s">
        <v>1636</v>
      </c>
      <c r="D502" s="128" t="s">
        <v>1671</v>
      </c>
      <c r="E502" s="37" t="s">
        <v>252</v>
      </c>
      <c r="F502" s="127" t="s">
        <v>1672</v>
      </c>
      <c r="G502" s="126" t="s">
        <v>1673</v>
      </c>
      <c r="H502" s="125" t="s">
        <v>1674</v>
      </c>
      <c r="I502" s="124">
        <v>0</v>
      </c>
      <c r="J502" s="131" t="s">
        <v>1788</v>
      </c>
    </row>
    <row r="503" spans="1:10" ht="70.05" hidden="1" x14ac:dyDescent="0.2">
      <c r="A503" s="130" t="s">
        <v>1787</v>
      </c>
      <c r="B503" s="130" t="s">
        <v>1588</v>
      </c>
      <c r="C503" s="129" t="s">
        <v>1636</v>
      </c>
      <c r="D503" s="128" t="s">
        <v>1671</v>
      </c>
      <c r="E503" s="37" t="s">
        <v>252</v>
      </c>
      <c r="F503" s="127" t="s">
        <v>1675</v>
      </c>
      <c r="G503" s="126" t="s">
        <v>1676</v>
      </c>
      <c r="H503" s="125" t="s">
        <v>580</v>
      </c>
      <c r="I503" s="124"/>
      <c r="J503" s="123" t="s">
        <v>1788</v>
      </c>
    </row>
    <row r="504" spans="1:10" ht="70.05" hidden="1" x14ac:dyDescent="0.2">
      <c r="A504" s="130" t="s">
        <v>1787</v>
      </c>
      <c r="B504" s="130" t="s">
        <v>1588</v>
      </c>
      <c r="C504" s="129" t="s">
        <v>1636</v>
      </c>
      <c r="D504" s="128" t="s">
        <v>1671</v>
      </c>
      <c r="E504" s="40" t="s">
        <v>252</v>
      </c>
      <c r="F504" s="127" t="s">
        <v>1677</v>
      </c>
      <c r="G504" s="126" t="s">
        <v>1678</v>
      </c>
      <c r="H504" s="125" t="s">
        <v>1679</v>
      </c>
      <c r="I504" s="124">
        <v>0</v>
      </c>
      <c r="J504" s="131" t="s">
        <v>1788</v>
      </c>
    </row>
    <row r="505" spans="1:10" ht="55.95" hidden="1" x14ac:dyDescent="0.2">
      <c r="A505" s="130" t="s">
        <v>1787</v>
      </c>
      <c r="B505" s="130" t="s">
        <v>1588</v>
      </c>
      <c r="C505" s="129" t="s">
        <v>1636</v>
      </c>
      <c r="D505" s="128" t="s">
        <v>1680</v>
      </c>
      <c r="E505" s="37" t="s">
        <v>252</v>
      </c>
      <c r="F505" s="127" t="s">
        <v>1681</v>
      </c>
      <c r="G505" s="126" t="s">
        <v>1682</v>
      </c>
      <c r="H505" s="125" t="s">
        <v>1683</v>
      </c>
      <c r="I505" s="124">
        <v>0</v>
      </c>
      <c r="J505" s="123" t="s">
        <v>1788</v>
      </c>
    </row>
    <row r="506" spans="1:10" ht="55.95" hidden="1" x14ac:dyDescent="0.2">
      <c r="A506" s="130" t="s">
        <v>1787</v>
      </c>
      <c r="B506" s="130" t="s">
        <v>1588</v>
      </c>
      <c r="C506" s="129" t="s">
        <v>1636</v>
      </c>
      <c r="D506" s="128" t="s">
        <v>1680</v>
      </c>
      <c r="E506" s="37" t="s">
        <v>252</v>
      </c>
      <c r="F506" s="127" t="s">
        <v>1684</v>
      </c>
      <c r="G506" s="126" t="s">
        <v>1685</v>
      </c>
      <c r="H506" s="125" t="s">
        <v>1686</v>
      </c>
      <c r="I506" s="124">
        <v>3</v>
      </c>
      <c r="J506" s="131" t="s">
        <v>1788</v>
      </c>
    </row>
    <row r="507" spans="1:10" ht="55.95" hidden="1" x14ac:dyDescent="0.2">
      <c r="A507" s="130" t="s">
        <v>1787</v>
      </c>
      <c r="B507" s="130" t="s">
        <v>1588</v>
      </c>
      <c r="C507" s="129" t="s">
        <v>1636</v>
      </c>
      <c r="D507" s="128" t="s">
        <v>1680</v>
      </c>
      <c r="E507" s="37" t="s">
        <v>122</v>
      </c>
      <c r="F507" s="127" t="s">
        <v>1687</v>
      </c>
      <c r="G507" s="126" t="s">
        <v>1688</v>
      </c>
      <c r="H507" s="125" t="s">
        <v>1689</v>
      </c>
      <c r="I507" s="124"/>
      <c r="J507" s="123" t="s">
        <v>1788</v>
      </c>
    </row>
    <row r="508" spans="1:10" ht="55.95" hidden="1" x14ac:dyDescent="0.2">
      <c r="A508" s="130" t="s">
        <v>1787</v>
      </c>
      <c r="B508" s="130" t="s">
        <v>1588</v>
      </c>
      <c r="C508" s="129" t="s">
        <v>1636</v>
      </c>
      <c r="D508" s="128" t="s">
        <v>1680</v>
      </c>
      <c r="E508" s="37" t="s">
        <v>252</v>
      </c>
      <c r="F508" s="127" t="s">
        <v>1690</v>
      </c>
      <c r="G508" s="126" t="s">
        <v>1691</v>
      </c>
      <c r="H508" s="125" t="s">
        <v>1692</v>
      </c>
      <c r="I508" s="124"/>
      <c r="J508" s="131" t="s">
        <v>1788</v>
      </c>
    </row>
    <row r="509" spans="1:10" ht="55.95" hidden="1" x14ac:dyDescent="0.2">
      <c r="A509" s="130" t="s">
        <v>1787</v>
      </c>
      <c r="B509" s="130" t="s">
        <v>1588</v>
      </c>
      <c r="C509" s="129" t="s">
        <v>1636</v>
      </c>
      <c r="D509" s="128" t="s">
        <v>1680</v>
      </c>
      <c r="E509" s="37" t="s">
        <v>252</v>
      </c>
      <c r="F509" s="127" t="s">
        <v>1693</v>
      </c>
      <c r="G509" s="126" t="s">
        <v>1694</v>
      </c>
      <c r="H509" s="125" t="s">
        <v>1695</v>
      </c>
      <c r="I509" s="124"/>
      <c r="J509" s="123" t="s">
        <v>1788</v>
      </c>
    </row>
    <row r="510" spans="1:10" ht="55.95" hidden="1" x14ac:dyDescent="0.2">
      <c r="A510" s="130" t="s">
        <v>1787</v>
      </c>
      <c r="B510" s="130" t="s">
        <v>1588</v>
      </c>
      <c r="C510" s="129" t="s">
        <v>1636</v>
      </c>
      <c r="D510" s="128" t="s">
        <v>1680</v>
      </c>
      <c r="E510" s="37" t="s">
        <v>252</v>
      </c>
      <c r="F510" s="127" t="s">
        <v>1696</v>
      </c>
      <c r="G510" s="126" t="s">
        <v>1697</v>
      </c>
      <c r="H510" s="125" t="s">
        <v>1695</v>
      </c>
      <c r="I510" s="124"/>
      <c r="J510" s="131" t="s">
        <v>1788</v>
      </c>
    </row>
    <row r="511" spans="1:10" ht="97.95" hidden="1" x14ac:dyDescent="0.2">
      <c r="A511" s="130" t="s">
        <v>1787</v>
      </c>
      <c r="B511" s="130" t="s">
        <v>1588</v>
      </c>
      <c r="C511" s="129" t="s">
        <v>1636</v>
      </c>
      <c r="D511" s="128" t="s">
        <v>1680</v>
      </c>
      <c r="E511" s="37" t="s">
        <v>252</v>
      </c>
      <c r="F511" s="127" t="s">
        <v>1698</v>
      </c>
      <c r="G511" s="126" t="s">
        <v>1699</v>
      </c>
      <c r="H511" s="125" t="s">
        <v>1700</v>
      </c>
      <c r="I511" s="124">
        <v>130</v>
      </c>
      <c r="J511" s="123" t="s">
        <v>1788</v>
      </c>
    </row>
    <row r="512" spans="1:10" ht="55.95" hidden="1" x14ac:dyDescent="0.2">
      <c r="A512" s="130" t="s">
        <v>1787</v>
      </c>
      <c r="B512" s="130" t="s">
        <v>1588</v>
      </c>
      <c r="C512" s="129" t="s">
        <v>1636</v>
      </c>
      <c r="D512" s="128" t="s">
        <v>1680</v>
      </c>
      <c r="E512" s="37" t="s">
        <v>252</v>
      </c>
      <c r="F512" s="127" t="s">
        <v>1701</v>
      </c>
      <c r="G512" s="126" t="s">
        <v>1702</v>
      </c>
      <c r="H512" s="125" t="s">
        <v>1703</v>
      </c>
      <c r="I512" s="132">
        <v>1</v>
      </c>
      <c r="J512" s="131" t="s">
        <v>1788</v>
      </c>
    </row>
    <row r="513" spans="1:10" ht="55.95" hidden="1" x14ac:dyDescent="0.2">
      <c r="A513" s="130" t="s">
        <v>1787</v>
      </c>
      <c r="B513" s="130" t="s">
        <v>1588</v>
      </c>
      <c r="C513" s="129" t="s">
        <v>1636</v>
      </c>
      <c r="D513" s="128" t="s">
        <v>1680</v>
      </c>
      <c r="E513" s="37" t="s">
        <v>252</v>
      </c>
      <c r="F513" s="127" t="s">
        <v>1704</v>
      </c>
      <c r="G513" s="126" t="s">
        <v>1705</v>
      </c>
      <c r="H513" s="125" t="s">
        <v>1706</v>
      </c>
      <c r="I513" s="133">
        <v>0.3</v>
      </c>
      <c r="J513" s="123" t="s">
        <v>1788</v>
      </c>
    </row>
    <row r="514" spans="1:10" ht="55.95" hidden="1" x14ac:dyDescent="0.2">
      <c r="A514" s="130" t="s">
        <v>1787</v>
      </c>
      <c r="B514" s="130" t="s">
        <v>1588</v>
      </c>
      <c r="C514" s="129" t="s">
        <v>1636</v>
      </c>
      <c r="D514" s="128" t="s">
        <v>1680</v>
      </c>
      <c r="E514" s="37" t="s">
        <v>252</v>
      </c>
      <c r="F514" s="127" t="s">
        <v>1707</v>
      </c>
      <c r="G514" s="126" t="s">
        <v>1708</v>
      </c>
      <c r="H514" s="125" t="s">
        <v>1709</v>
      </c>
      <c r="I514" s="133"/>
      <c r="J514" s="131" t="s">
        <v>1788</v>
      </c>
    </row>
    <row r="515" spans="1:10" ht="55.95" hidden="1" x14ac:dyDescent="0.2">
      <c r="A515" s="130" t="s">
        <v>1787</v>
      </c>
      <c r="B515" s="130" t="s">
        <v>1588</v>
      </c>
      <c r="C515" s="129" t="s">
        <v>1636</v>
      </c>
      <c r="D515" s="128" t="s">
        <v>1680</v>
      </c>
      <c r="E515" s="37" t="s">
        <v>252</v>
      </c>
      <c r="F515" s="127" t="s">
        <v>1710</v>
      </c>
      <c r="G515" s="126" t="s">
        <v>1711</v>
      </c>
      <c r="H515" s="125" t="s">
        <v>1712</v>
      </c>
      <c r="I515" s="133"/>
      <c r="J515" s="123" t="s">
        <v>1788</v>
      </c>
    </row>
    <row r="516" spans="1:10" ht="112.05" hidden="1" x14ac:dyDescent="0.2">
      <c r="A516" s="130" t="s">
        <v>1787</v>
      </c>
      <c r="B516" s="130" t="s">
        <v>1588</v>
      </c>
      <c r="C516" s="129" t="s">
        <v>1636</v>
      </c>
      <c r="D516" s="128" t="s">
        <v>1680</v>
      </c>
      <c r="E516" s="37" t="s">
        <v>252</v>
      </c>
      <c r="F516" s="127" t="s">
        <v>1713</v>
      </c>
      <c r="G516" s="126" t="s">
        <v>1714</v>
      </c>
      <c r="H516" s="125" t="s">
        <v>1715</v>
      </c>
      <c r="I516" s="132">
        <v>1</v>
      </c>
      <c r="J516" s="131" t="s">
        <v>1788</v>
      </c>
    </row>
    <row r="517" spans="1:10" ht="55.95" hidden="1" x14ac:dyDescent="0.2">
      <c r="A517" s="130" t="s">
        <v>1787</v>
      </c>
      <c r="B517" s="130" t="s">
        <v>1588</v>
      </c>
      <c r="C517" s="129" t="s">
        <v>1636</v>
      </c>
      <c r="D517" s="128" t="s">
        <v>1680</v>
      </c>
      <c r="E517" s="37" t="s">
        <v>252</v>
      </c>
      <c r="F517" s="127" t="s">
        <v>1716</v>
      </c>
      <c r="G517" s="126" t="s">
        <v>1717</v>
      </c>
      <c r="H517" s="125" t="s">
        <v>187</v>
      </c>
      <c r="I517" s="124">
        <v>1</v>
      </c>
      <c r="J517" s="123" t="s">
        <v>1788</v>
      </c>
    </row>
    <row r="518" spans="1:10" ht="70.05" hidden="1" x14ac:dyDescent="0.2">
      <c r="A518" s="130" t="s">
        <v>1787</v>
      </c>
      <c r="B518" s="130" t="s">
        <v>1588</v>
      </c>
      <c r="C518" s="129" t="s">
        <v>1636</v>
      </c>
      <c r="D518" s="128" t="s">
        <v>1680</v>
      </c>
      <c r="E518" s="37" t="s">
        <v>252</v>
      </c>
      <c r="F518" s="127" t="s">
        <v>1718</v>
      </c>
      <c r="G518" s="126" t="s">
        <v>1719</v>
      </c>
      <c r="H518" s="125" t="s">
        <v>1720</v>
      </c>
      <c r="I518" s="124"/>
      <c r="J518" s="131" t="s">
        <v>1788</v>
      </c>
    </row>
    <row r="519" spans="1:10" ht="70.05" hidden="1" x14ac:dyDescent="0.2">
      <c r="A519" s="130" t="s">
        <v>1787</v>
      </c>
      <c r="B519" s="130" t="s">
        <v>1588</v>
      </c>
      <c r="C519" s="129" t="s">
        <v>1636</v>
      </c>
      <c r="D519" s="128" t="s">
        <v>1680</v>
      </c>
      <c r="E519" s="37" t="s">
        <v>252</v>
      </c>
      <c r="F519" s="127" t="s">
        <v>1721</v>
      </c>
      <c r="G519" s="126" t="s">
        <v>1722</v>
      </c>
      <c r="H519" s="125" t="s">
        <v>1723</v>
      </c>
      <c r="I519" s="132"/>
      <c r="J519" s="123" t="s">
        <v>1788</v>
      </c>
    </row>
    <row r="520" spans="1:10" ht="55.95" hidden="1" x14ac:dyDescent="0.2">
      <c r="A520" s="130" t="s">
        <v>1787</v>
      </c>
      <c r="B520" s="130" t="s">
        <v>1588</v>
      </c>
      <c r="C520" s="129" t="s">
        <v>1636</v>
      </c>
      <c r="D520" s="128" t="s">
        <v>1680</v>
      </c>
      <c r="E520" s="37" t="s">
        <v>252</v>
      </c>
      <c r="F520" s="127" t="s">
        <v>1724</v>
      </c>
      <c r="G520" s="126" t="s">
        <v>1725</v>
      </c>
      <c r="H520" s="125" t="s">
        <v>1529</v>
      </c>
      <c r="I520" s="124">
        <v>1</v>
      </c>
      <c r="J520" s="131" t="s">
        <v>1788</v>
      </c>
    </row>
    <row r="521" spans="1:10" ht="112.05" hidden="1" x14ac:dyDescent="0.2">
      <c r="A521" s="130" t="s">
        <v>1787</v>
      </c>
      <c r="B521" s="130" t="s">
        <v>1588</v>
      </c>
      <c r="C521" s="129" t="s">
        <v>1636</v>
      </c>
      <c r="D521" s="128" t="s">
        <v>1680</v>
      </c>
      <c r="E521" s="37" t="s">
        <v>252</v>
      </c>
      <c r="F521" s="127" t="s">
        <v>1726</v>
      </c>
      <c r="G521" s="126" t="s">
        <v>1727</v>
      </c>
      <c r="H521" s="125" t="s">
        <v>1728</v>
      </c>
      <c r="I521" s="124">
        <v>0</v>
      </c>
      <c r="J521" s="123" t="s">
        <v>1788</v>
      </c>
    </row>
    <row r="522" spans="1:10" ht="70.05" hidden="1" x14ac:dyDescent="0.2">
      <c r="A522" s="130" t="s">
        <v>1787</v>
      </c>
      <c r="B522" s="130" t="s">
        <v>1588</v>
      </c>
      <c r="C522" s="129" t="s">
        <v>1636</v>
      </c>
      <c r="D522" s="128" t="s">
        <v>1680</v>
      </c>
      <c r="E522" s="37" t="s">
        <v>252</v>
      </c>
      <c r="F522" s="127" t="s">
        <v>1729</v>
      </c>
      <c r="G522" s="126" t="s">
        <v>1730</v>
      </c>
      <c r="H522" s="125" t="s">
        <v>1731</v>
      </c>
      <c r="I522" s="124">
        <v>0</v>
      </c>
      <c r="J522" s="131" t="s">
        <v>1788</v>
      </c>
    </row>
    <row r="523" spans="1:10" ht="55.95" hidden="1" x14ac:dyDescent="0.2">
      <c r="A523" s="130" t="s">
        <v>1787</v>
      </c>
      <c r="B523" s="130" t="s">
        <v>1588</v>
      </c>
      <c r="C523" s="129" t="s">
        <v>1636</v>
      </c>
      <c r="D523" s="128" t="s">
        <v>1680</v>
      </c>
      <c r="E523" s="37" t="s">
        <v>252</v>
      </c>
      <c r="F523" s="127" t="s">
        <v>1732</v>
      </c>
      <c r="G523" s="126" t="s">
        <v>1733</v>
      </c>
      <c r="H523" s="125" t="s">
        <v>580</v>
      </c>
      <c r="I523" s="124">
        <v>5</v>
      </c>
      <c r="J523" s="123" t="s">
        <v>1788</v>
      </c>
    </row>
    <row r="524" spans="1:10" ht="55.95" hidden="1" x14ac:dyDescent="0.2">
      <c r="A524" s="130" t="s">
        <v>1787</v>
      </c>
      <c r="B524" s="130" t="s">
        <v>1588</v>
      </c>
      <c r="C524" s="129" t="s">
        <v>1636</v>
      </c>
      <c r="D524" s="128" t="s">
        <v>1680</v>
      </c>
      <c r="E524" s="37" t="s">
        <v>252</v>
      </c>
      <c r="F524" s="127" t="s">
        <v>1734</v>
      </c>
      <c r="G524" s="126" t="s">
        <v>1735</v>
      </c>
      <c r="H524" s="125" t="s">
        <v>1401</v>
      </c>
      <c r="I524" s="124"/>
      <c r="J524" s="131" t="s">
        <v>1788</v>
      </c>
    </row>
    <row r="525" spans="1:10" ht="70.05" hidden="1" x14ac:dyDescent="0.2">
      <c r="A525" s="130" t="s">
        <v>1787</v>
      </c>
      <c r="B525" s="130" t="s">
        <v>1588</v>
      </c>
      <c r="C525" s="129" t="s">
        <v>1636</v>
      </c>
      <c r="D525" s="128" t="s">
        <v>1680</v>
      </c>
      <c r="E525" s="37" t="s">
        <v>252</v>
      </c>
      <c r="F525" s="127" t="s">
        <v>1736</v>
      </c>
      <c r="G525" s="126" t="s">
        <v>1737</v>
      </c>
      <c r="H525" s="125" t="s">
        <v>1738</v>
      </c>
      <c r="I525" s="124"/>
      <c r="J525" s="123" t="s">
        <v>1788</v>
      </c>
    </row>
    <row r="526" spans="1:10" ht="55.95" hidden="1" x14ac:dyDescent="0.2">
      <c r="A526" s="130" t="s">
        <v>1787</v>
      </c>
      <c r="B526" s="130" t="s">
        <v>1588</v>
      </c>
      <c r="C526" s="129" t="s">
        <v>1636</v>
      </c>
      <c r="D526" s="128" t="s">
        <v>1680</v>
      </c>
      <c r="E526" s="37" t="s">
        <v>252</v>
      </c>
      <c r="F526" s="127" t="s">
        <v>1739</v>
      </c>
      <c r="G526" s="126" t="s">
        <v>1740</v>
      </c>
      <c r="H526" s="125" t="s">
        <v>1679</v>
      </c>
      <c r="I526" s="124"/>
      <c r="J526" s="131" t="s">
        <v>1788</v>
      </c>
    </row>
    <row r="527" spans="1:10" ht="55.95" hidden="1" x14ac:dyDescent="0.2">
      <c r="A527" s="130" t="s">
        <v>1787</v>
      </c>
      <c r="B527" s="130" t="s">
        <v>1588</v>
      </c>
      <c r="C527" s="129" t="s">
        <v>1636</v>
      </c>
      <c r="D527" s="128" t="s">
        <v>1680</v>
      </c>
      <c r="E527" s="37" t="s">
        <v>252</v>
      </c>
      <c r="F527" s="127" t="s">
        <v>1741</v>
      </c>
      <c r="G527" s="126" t="s">
        <v>1742</v>
      </c>
      <c r="H527" s="125" t="s">
        <v>1679</v>
      </c>
      <c r="I527" s="124"/>
      <c r="J527" s="123" t="s">
        <v>1788</v>
      </c>
    </row>
    <row r="528" spans="1:10" ht="57" hidden="1" thickBot="1" x14ac:dyDescent="0.25">
      <c r="A528" s="130" t="s">
        <v>1787</v>
      </c>
      <c r="B528" s="130" t="s">
        <v>1588</v>
      </c>
      <c r="C528" s="129" t="s">
        <v>1636</v>
      </c>
      <c r="D528" s="128" t="s">
        <v>1680</v>
      </c>
      <c r="E528" s="41" t="s">
        <v>120</v>
      </c>
      <c r="F528" s="127" t="s">
        <v>1743</v>
      </c>
      <c r="G528" s="126" t="s">
        <v>1744</v>
      </c>
      <c r="H528" s="125" t="s">
        <v>1745</v>
      </c>
      <c r="I528" s="124">
        <v>12</v>
      </c>
      <c r="J528" s="123" t="s">
        <v>1786</v>
      </c>
    </row>
  </sheetData>
  <autoFilter ref="A1:J528">
    <filterColumn colId="9">
      <filters>
        <filter val="Aguas del Magdalena"/>
      </filters>
    </filterColumn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35"/>
  <sheetViews>
    <sheetView workbookViewId="0">
      <selection activeCell="B30" sqref="B30"/>
    </sheetView>
  </sheetViews>
  <sheetFormatPr baseColWidth="10" defaultRowHeight="14.4" x14ac:dyDescent="0.3"/>
  <sheetData>
    <row r="5" spans="1:11" x14ac:dyDescent="0.3">
      <c r="I5" s="33">
        <v>1</v>
      </c>
      <c r="K5" t="s">
        <v>1746</v>
      </c>
    </row>
    <row r="6" spans="1:11" x14ac:dyDescent="0.3">
      <c r="I6" s="33">
        <v>0</v>
      </c>
      <c r="K6" t="s">
        <v>1747</v>
      </c>
    </row>
    <row r="7" spans="1:11" ht="15" x14ac:dyDescent="0.2">
      <c r="K7" t="s">
        <v>57</v>
      </c>
    </row>
    <row r="8" spans="1:11" x14ac:dyDescent="0.3">
      <c r="A8" s="33" t="s">
        <v>32</v>
      </c>
      <c r="F8" s="34" t="s">
        <v>35</v>
      </c>
      <c r="K8" t="s">
        <v>1748</v>
      </c>
    </row>
    <row r="9" spans="1:11" ht="15" x14ac:dyDescent="0.2">
      <c r="A9" s="33" t="s">
        <v>58</v>
      </c>
      <c r="F9" s="34" t="s">
        <v>47</v>
      </c>
      <c r="K9" t="s">
        <v>1749</v>
      </c>
    </row>
    <row r="10" spans="1:11" x14ac:dyDescent="0.3">
      <c r="A10" s="33" t="s">
        <v>59</v>
      </c>
      <c r="F10" s="34" t="s">
        <v>60</v>
      </c>
      <c r="K10" t="s">
        <v>1750</v>
      </c>
    </row>
    <row r="11" spans="1:11" x14ac:dyDescent="0.3">
      <c r="A11" s="33" t="s">
        <v>61</v>
      </c>
      <c r="F11" s="34" t="s">
        <v>42</v>
      </c>
    </row>
    <row r="12" spans="1:11" x14ac:dyDescent="0.3">
      <c r="A12" s="33" t="s">
        <v>62</v>
      </c>
      <c r="F12" s="34" t="s">
        <v>63</v>
      </c>
    </row>
    <row r="13" spans="1:11" x14ac:dyDescent="0.3">
      <c r="A13" s="33" t="s">
        <v>64</v>
      </c>
      <c r="F13" s="34" t="s">
        <v>52</v>
      </c>
      <c r="K13" t="s">
        <v>1752</v>
      </c>
    </row>
    <row r="14" spans="1:11" x14ac:dyDescent="0.3">
      <c r="A14" s="33" t="s">
        <v>65</v>
      </c>
      <c r="F14" s="34" t="s">
        <v>66</v>
      </c>
      <c r="K14" t="s">
        <v>1753</v>
      </c>
    </row>
    <row r="15" spans="1:11" x14ac:dyDescent="0.3">
      <c r="A15" s="33" t="s">
        <v>67</v>
      </c>
      <c r="F15" s="34" t="s">
        <v>68</v>
      </c>
      <c r="K15" t="s">
        <v>1755</v>
      </c>
    </row>
    <row r="16" spans="1:11" x14ac:dyDescent="0.3">
      <c r="A16" s="33" t="s">
        <v>69</v>
      </c>
      <c r="F16" s="34" t="s">
        <v>70</v>
      </c>
      <c r="K16" t="s">
        <v>1754</v>
      </c>
    </row>
    <row r="17" spans="1:11" x14ac:dyDescent="0.3">
      <c r="A17" s="33" t="s">
        <v>71</v>
      </c>
      <c r="D17" s="35" t="s">
        <v>72</v>
      </c>
      <c r="F17" s="34" t="s">
        <v>73</v>
      </c>
      <c r="K17" t="s">
        <v>1756</v>
      </c>
    </row>
    <row r="18" spans="1:11" x14ac:dyDescent="0.3">
      <c r="A18" s="33" t="s">
        <v>74</v>
      </c>
      <c r="D18" s="35" t="s">
        <v>75</v>
      </c>
      <c r="F18" s="34" t="s">
        <v>76</v>
      </c>
      <c r="K18" t="s">
        <v>1757</v>
      </c>
    </row>
    <row r="19" spans="1:11" x14ac:dyDescent="0.3">
      <c r="A19" s="33" t="s">
        <v>77</v>
      </c>
      <c r="D19" s="35" t="s">
        <v>41</v>
      </c>
      <c r="F19" s="34" t="s">
        <v>78</v>
      </c>
      <c r="K19" t="s">
        <v>1758</v>
      </c>
    </row>
    <row r="20" spans="1:11" x14ac:dyDescent="0.3">
      <c r="A20" s="33" t="s">
        <v>79</v>
      </c>
      <c r="D20" s="35" t="s">
        <v>80</v>
      </c>
      <c r="F20" s="34" t="s">
        <v>81</v>
      </c>
      <c r="K20" t="s">
        <v>1759</v>
      </c>
    </row>
    <row r="21" spans="1:11" x14ac:dyDescent="0.3">
      <c r="A21" s="33" t="s">
        <v>82</v>
      </c>
      <c r="D21" s="35" t="s">
        <v>53</v>
      </c>
      <c r="F21" s="34" t="s">
        <v>83</v>
      </c>
      <c r="K21" t="s">
        <v>1760</v>
      </c>
    </row>
    <row r="22" spans="1:11" x14ac:dyDescent="0.3">
      <c r="A22" s="33" t="s">
        <v>38</v>
      </c>
      <c r="D22" s="35" t="s">
        <v>84</v>
      </c>
      <c r="F22" s="34" t="s">
        <v>85</v>
      </c>
      <c r="K22" t="s">
        <v>1761</v>
      </c>
    </row>
    <row r="23" spans="1:11" x14ac:dyDescent="0.3">
      <c r="A23" s="33" t="s">
        <v>86</v>
      </c>
      <c r="D23" s="35" t="s">
        <v>87</v>
      </c>
      <c r="F23" s="34" t="s">
        <v>88</v>
      </c>
      <c r="K23" t="s">
        <v>1762</v>
      </c>
    </row>
    <row r="24" spans="1:11" x14ac:dyDescent="0.3">
      <c r="A24" s="33" t="s">
        <v>89</v>
      </c>
      <c r="D24" s="35" t="s">
        <v>90</v>
      </c>
      <c r="F24" s="34" t="s">
        <v>91</v>
      </c>
      <c r="K24" t="s">
        <v>1763</v>
      </c>
    </row>
    <row r="25" spans="1:11" x14ac:dyDescent="0.3">
      <c r="A25" s="33" t="s">
        <v>92</v>
      </c>
      <c r="D25" s="35" t="s">
        <v>80</v>
      </c>
      <c r="F25" s="34" t="s">
        <v>93</v>
      </c>
      <c r="K25" t="s">
        <v>1764</v>
      </c>
    </row>
    <row r="26" spans="1:11" x14ac:dyDescent="0.3">
      <c r="A26" s="33" t="s">
        <v>94</v>
      </c>
      <c r="D26" s="35" t="s">
        <v>95</v>
      </c>
      <c r="F26" s="34" t="s">
        <v>45</v>
      </c>
      <c r="K26" t="s">
        <v>1765</v>
      </c>
    </row>
    <row r="27" spans="1:11" x14ac:dyDescent="0.3">
      <c r="A27" s="33" t="s">
        <v>96</v>
      </c>
      <c r="D27" s="35" t="s">
        <v>97</v>
      </c>
      <c r="K27" t="s">
        <v>1766</v>
      </c>
    </row>
    <row r="28" spans="1:11" x14ac:dyDescent="0.3">
      <c r="A28" s="33" t="s">
        <v>98</v>
      </c>
      <c r="D28" s="35" t="s">
        <v>99</v>
      </c>
      <c r="K28" t="s">
        <v>1767</v>
      </c>
    </row>
    <row r="29" spans="1:11" x14ac:dyDescent="0.3">
      <c r="A29" s="33" t="s">
        <v>100</v>
      </c>
      <c r="D29" s="35" t="s">
        <v>101</v>
      </c>
    </row>
    <row r="30" spans="1:11" x14ac:dyDescent="0.3">
      <c r="A30" s="33" t="s">
        <v>102</v>
      </c>
      <c r="D30" s="35" t="s">
        <v>46</v>
      </c>
    </row>
    <row r="31" spans="1:11" x14ac:dyDescent="0.3">
      <c r="A31" s="33" t="s">
        <v>103</v>
      </c>
      <c r="D31" s="35" t="s">
        <v>104</v>
      </c>
    </row>
    <row r="32" spans="1:11" x14ac:dyDescent="0.3">
      <c r="D32" s="35" t="s">
        <v>105</v>
      </c>
    </row>
    <row r="33" spans="4:4" x14ac:dyDescent="0.3">
      <c r="D33" s="35" t="s">
        <v>56</v>
      </c>
    </row>
    <row r="34" spans="4:4" x14ac:dyDescent="0.3">
      <c r="D34" s="35" t="s">
        <v>106</v>
      </c>
    </row>
    <row r="35" spans="4:4" x14ac:dyDescent="0.3">
      <c r="D35" s="36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2023</vt:lpstr>
      <vt:lpstr>Hoja5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Secret.  Planeacion</cp:lastModifiedBy>
  <dcterms:created xsi:type="dcterms:W3CDTF">2022-05-19T14:05:35Z</dcterms:created>
  <dcterms:modified xsi:type="dcterms:W3CDTF">2023-01-28T16:53:18Z</dcterms:modified>
</cp:coreProperties>
</file>