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BANCO DE PROYECTOS\SEGUIMIENTO\MATRICES FINALES\"/>
    </mc:Choice>
  </mc:AlternateContent>
  <bookViews>
    <workbookView xWindow="0" yWindow="0" windowWidth="28800" windowHeight="11835" firstSheet="2" activeTab="2"/>
  </bookViews>
  <sheets>
    <sheet name="RESUMEN 2020-2023" sheetId="2" state="hidden" r:id="rId1"/>
    <sheet name="CONCORDIA (2)" sheetId="21" state="hidden" r:id="rId2"/>
    <sheet name="MATRIZ SECTORIAL 2022" sheetId="12" r:id="rId3"/>
    <sheet name="PROYECTOS 2020-2023" sheetId="1" state="hidden" r:id="rId4"/>
    <sheet name="PROYECTOS2023" sheetId="4" state="hidden" r:id="rId5"/>
    <sheet name="RESUMEN 2023" sheetId="5" state="hidden" r:id="rId6"/>
    <sheet name="PROYECTOS 2022" sheetId="6" state="hidden" r:id="rId7"/>
    <sheet name="REGALIAS 2023" sheetId="8" state="hidden" r:id="rId8"/>
    <sheet name="PROYECTOS- AGUAS DEL MAGDALENA" sheetId="9" state="hidden" r:id="rId9"/>
    <sheet name="PROYECTOS GUAMAL" sheetId="11" state="hidden" r:id="rId10"/>
  </sheets>
  <definedNames>
    <definedName name="_xlnm._FilterDatabase" localSheetId="1" hidden="1">'CONCORDIA (2)'!$A$2:$WXJ$149</definedName>
    <definedName name="_xlnm._FilterDatabase" localSheetId="2" hidden="1">'MATRIZ SECTORIAL 2022'!$A$2:$WXJ$163</definedName>
    <definedName name="_xlnm._FilterDatabase" localSheetId="3" hidden="1">'PROYECTOS 2020-2023'!$A$2:$WXJ$149</definedName>
    <definedName name="_xlnm._FilterDatabase" localSheetId="4" hidden="1">PROYECTOS2023!$D$1:$D$31</definedName>
  </definedNames>
  <calcPr calcId="152511"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21" i="12" l="1"/>
  <c r="M169" i="12"/>
  <c r="M161" i="21" l="1"/>
  <c r="M160" i="21"/>
  <c r="M159" i="21"/>
  <c r="M158" i="21"/>
  <c r="M157" i="21"/>
  <c r="M156" i="21"/>
  <c r="M174" i="12"/>
  <c r="M173" i="12"/>
  <c r="M172" i="12"/>
  <c r="M171" i="12"/>
  <c r="M170" i="12"/>
  <c r="M161" i="1"/>
  <c r="M159" i="1"/>
  <c r="M158" i="1"/>
  <c r="C15" i="2" s="1"/>
  <c r="M157" i="1"/>
  <c r="C14" i="2" s="1"/>
  <c r="M156" i="1"/>
  <c r="M160" i="1"/>
  <c r="L33" i="4" l="1"/>
  <c r="D2" i="5" l="1"/>
  <c r="D3" i="5" l="1"/>
  <c r="M64" i="6" l="1"/>
  <c r="C3" i="2" l="1"/>
  <c r="H6" i="2" l="1"/>
  <c r="H5" i="2"/>
  <c r="H8" i="2" l="1"/>
  <c r="C16" i="2"/>
  <c r="H7" i="8"/>
  <c r="H6" i="8"/>
  <c r="H5" i="8"/>
  <c r="H28" i="9"/>
  <c r="H27" i="9"/>
  <c r="H26" i="9"/>
  <c r="H25" i="9"/>
  <c r="H24" i="9"/>
  <c r="H23" i="9"/>
  <c r="H22" i="9"/>
  <c r="M8" i="8"/>
  <c r="M63" i="6"/>
  <c r="J149" i="2" l="1"/>
  <c r="F7" i="2" l="1"/>
  <c r="I146" i="2" l="1"/>
  <c r="D14" i="2"/>
  <c r="D15" i="2" l="1"/>
  <c r="G6" i="2" l="1"/>
  <c r="G5" i="2" l="1"/>
  <c r="G4" i="2"/>
</calcChain>
</file>

<file path=xl/sharedStrings.xml><?xml version="1.0" encoding="utf-8"?>
<sst xmlns="http://schemas.openxmlformats.org/spreadsheetml/2006/main" count="8914" uniqueCount="1294">
  <si>
    <t>N</t>
  </si>
  <si>
    <t>BPIN</t>
  </si>
  <si>
    <t>SECTOR</t>
  </si>
  <si>
    <t>SUBSECTOR</t>
  </si>
  <si>
    <t>NOMBRE DEL PROYECTO</t>
  </si>
  <si>
    <t>ALCANCE</t>
  </si>
  <si>
    <t>VALOR TOTAL DEL PROYECTO</t>
  </si>
  <si>
    <t>FUENTE DE FINANCIACIÓN</t>
  </si>
  <si>
    <t>NUMERO DE INDICADORES PDD</t>
  </si>
  <si>
    <t>INDICADORES PDD</t>
  </si>
  <si>
    <t>ESTADO</t>
  </si>
  <si>
    <t>LINEA NUEVO PLAN NACIONAL DE DESARROLLO</t>
  </si>
  <si>
    <t>GESTIÓN DEL RIESGO</t>
  </si>
  <si>
    <t>FORTALECIMIENTO DEL BANCO DE MAQUINARIA PARA MITIGAR LOS EFECTOS DE LA VARIABILIDAD CLIMÁTICA EN EL DEPARTAMENTO DEL MAGDALENA</t>
  </si>
  <si>
    <t>PONER EN FUNCIONAMIENTO Y GARANTIZAR LA OPERATIVIDAD DEL BANCO DE 20 MAQUINARIAS CON LOS QUE CUENTA EL DEPARTAMENTO DEL MAGDALENA</t>
  </si>
  <si>
    <t>1. Formular e implementar (1) plan
de acción anual para la atención
de puntos críticos a través del
banco de maquinaria amarilla.
2. Gestionar la compra dotación de
(3) nuevos bancos de maquinaria
amarilla para la intervención de
vías y caminos.</t>
  </si>
  <si>
    <t>TRANSICIÓN ENERGÉTICA Y CRECIMIENTO VERDE CON JUSTICIA AMBIENTAL</t>
  </si>
  <si>
    <t>SALUD PÚBLICA</t>
  </si>
  <si>
    <t>FORTALECIMIENTO DE LAS CAPACIDADES DE VIGILANCIA EN SALUD PÚBLICA EN EL DEPARTAMENTO DEL MAGDALENA</t>
  </si>
  <si>
    <t xml:space="preserve"> REALIZAR ACCIONES DE LA SALUD PÚBLICA EN EL DEPARTAMENTO</t>
  </si>
  <si>
    <t>1. Realizar visitas de Inspección Vigilancia y Control a establecimientos de interés sanitario con enfoque de riesgo, en los (29) Municipios.
2. Dotar a (130.000) personas con elementos de protección y bioseguridad en el marco del plan de acción por calamidad COVID-19.
3. Implementar (1) estrategia para la realización de pruebas rápidas en el marco del plan de acción por calamidad COVID-19.</t>
  </si>
  <si>
    <t>SEGURIDAD HUMANA Y JUSTICIA SOCIAL</t>
  </si>
  <si>
    <t>DEPORTE DE ALTO RENDIMIENTO</t>
  </si>
  <si>
    <t>EL PROYECTO BUSCA BRINDAR A LOS ATLETAS APOYOS ECONÓMICOS Y ESTÍMULOS NECESARIOS EN EL ÁREA TÉCNICA, CIENCIAS APLICADAS Y DESARROLLO SOCIAL, CON MIRAS A ALCANZAR UN MEJOR RESULTADO Y DESEMPEÑO EN LAS COMPETENCIAS NACIONALES E INTERNACIONALES.</t>
  </si>
  <si>
    <t>1. Brindar asistencia técnica y
financiera a (100) atletas de alto
rendimiento en el cuatrienio.
2. Fortalecer (16) ligas deportivas
existentes y gestionar la creación
de nuevas en el Magdalena
mediante apoyo económico,
capacitación y acompañamiento
permanente.</t>
  </si>
  <si>
    <t>SEGURIDAD Y CONVIVENCIA</t>
  </si>
  <si>
    <t>ADQUISICIÓN DE VEHÍCULOS PARA EL FORTALECIMIENTO DE LAS ENTIDADES DE SEGURIDAD Y CONVIVENCIA DEL DEPARTAMENTO DEL MAGDALENA</t>
  </si>
  <si>
    <t>AUMENTAR EL NÚMERO DE VEHÍCULOS VINCULADOS A LAS INSTITUCIONES DE FUERZA PÚBLICA,LOS CUALES HACEN PRESENCIA DENTRO DEL DEPARTAMENTO MAGDALENA</t>
  </si>
  <si>
    <t>1. Gestionar la compra para la 
ampliación del parque automotor 
con (50) vehículos con o sin 
motor (Carros, motos, bicicletas 
y monopatines Segway) para 
el cumplimiento de la actividad 
misional de la fuerza pública.</t>
  </si>
  <si>
    <t>RECREACIÓN COMUNITARIA</t>
  </si>
  <si>
    <t>CAMBIA Y MUÉVETE POR LA VIDA, FAVORECERÁ A 80 MIL PERSONAS ENTRE NIÑOS, NIÑAS, JÓVENES, ADULTOS Y ADULTOS MAYORES DE LOS 29 MUNICIPIOS DEL DEPARTAMENTO DEL MAGDALENA Y SU DISTRITO CAPITAL, SANTA MARTA, A TRAVÉS DEL DESARROLLO DE PRÁCTICAS RECREATIVAS Y FÍSICAS, EN EL MARCO DE LOS COMPONENTES DE CONTRATACIÓN DE PERSONAL E IMPLEMENTACIÓN, DOTACIÓN Y PROMOCIÓN.</t>
  </si>
  <si>
    <t>1. Fortalecer (16) ligas deportivas
existentes y gestionar la creación
de nuevas en el Magdalena
mediante apoyo económico,
capacitación y acompañamiento
permanente.</t>
  </si>
  <si>
    <t>HACIENDA</t>
  </si>
  <si>
    <t>RENTAS</t>
  </si>
  <si>
    <t>FORTALECIMIENTO INTEGRAL DE LA CAPACIDAD TECNOLÓGICA, OPERATIVA, LOGÍSTICA Y PROFESIONAL DE LA HACIENDA PÚBLICA DEL DEPARTAMENTO DEL MAGDALENA</t>
  </si>
  <si>
    <t>ESTRATEGIA INTEGRAL QUE SE ENCAMINA A LA DIMINUCIÓN DE LA EVASIÓN, LA RECUPERACIÓN DE CARTERA Y LA FISCALIZACIÓN A LOS GRANDES CONTRIBUYENTES, A FIN DE GENERAR UNA MAYOR DISPONIBILIDAD DE RECURSOS, PARA QUE LA ADMINISTRACIÓN PÚBLICA SE FORTALEZCA, DISPONIENDO DE UN EQUIPO DE TRABAJO PROFESIONAL, EMPODERADO Y CALIFICADO PARA REALIZAR LAS FUNCIONES VINCULADAS A LA GESTIÓN TRIBUTARIA.</t>
  </si>
  <si>
    <t>1. Formular y gestionar la implementacion de (1) plan de recuperacion de cartera.
2. Fortalecer un (1) grupo de operativo de rentas.
3. Crear y poner en funcionamiento (1) cara de rentas.
4. Pagar y liquidar (1) acuerdo de reestructuracion de pasivos.</t>
  </si>
  <si>
    <t>ESTABILIDAD MACROECONÓMICA</t>
  </si>
  <si>
    <t>ESCUELAS POPULARES DEL DEPORTE</t>
  </si>
  <si>
    <t>CONSISTE EN PONER EN FUNCIONAMIENTO NOVENTA (90) ESCUELAS POPULARES DEL DEPORTE EN EL CUATRIENIO DE LA SIGUIENTE FORMA: 2020: 50, 2021: 90 Y MANTENER ESTE NÚMERO PARA EL 2022 Y 2023, QUE FUNCIONARAN EN LOS VEINTINUEVE (29) MUNICIPIOS DEL MAGDALENA Y EL DISTRITO DE SANTA MARTA</t>
  </si>
  <si>
    <t>1. Poner en funcionamiento
y dotación las Escuelas
Populares del Deporte para
beneficiar (100.000) a NNA
y Jóvenes, identificando
semilleros y talentos deportivos
en (29) Municipios del
Departamento.</t>
  </si>
  <si>
    <t>APOYO FINANCIERO PARA EL FORTALECIMIENTO DE LA OPERACIÓN CORRIENTE DE LOS HOSPITALES PÚBLICOS MONOPOLIOS QUE PRESTAN SERVICIOS TRAZADORES EN EL DEPARTAMENTO DEL MAGDALENA.</t>
  </si>
  <si>
    <t>1. Vincular (2.000) maestros y directivos 
en programas de profesionalización, 
actualización, especialización, estudios 
avanzados, etc, para el fortalecimiento 
de la calidad, el liderazgo pedagógico, 
el pensamiento y la convivencia, con 
acceso a los recursos del FCTeI.
2. Crear y poner en funcionamiento (1) 
centro de apoyo para la innovación en 
la docencia en programas de formación 
para el mejoramiento educativo.</t>
  </si>
  <si>
    <t>TECNOLOGIAS DE LA INFORMACION Y LAS COMUNICACIONES</t>
  </si>
  <si>
    <t>EDUCACIÓN BÁSICA Y MEDIA</t>
  </si>
  <si>
    <t>IMPLEMENTACIÓN DE LA NUEVA ESCUELA VIRTUAL MAGDALENA RENACE COMO UN MODELO DE ACOMPAÑAMIENTO, FORMATIVO, TECNOLÓGICO Y MOTIVACIONAL A LOS ESTUDIANTES, DOCENTES Y DIRECTIVOS DOCENTES EN LOS ESTABLECIMIENTOS EDUCATIVOS MAGDALENA</t>
  </si>
  <si>
    <t>LA NUEVA ESCUELA VIRTUAL MAGDALENA RENACE SE PRESENTA COMO UN MODELO DE ACOMPAÑAMIENTO, FORMATIVO, TECNOLÓGICO Y MOTIVACIONAL, QUE ESTARÁ DISPONIBLE PARA TODOS LOS ESTUDIANTES, DOCENTES Y DIRECTIVOS DOCENTES.</t>
  </si>
  <si>
    <t>1. Poner en funcionamiento 
y dotar Escuelas de 
Transformación Digital 
para beneficiar a 100.000 
estudiantes y docentes de 
las Instituciones Educativas 
públicas en los (28) 
Municipios no certificados del 
Departamento.</t>
  </si>
  <si>
    <t>GOBIERNO TERRITORIAL</t>
  </si>
  <si>
    <t>PREVENCIÓN PREPARACIÓN Y RESPUESTA ANTE EMERGENCIAS, Y MANEJO DE DESASTRES EN EL DEPARTAMENTO DEL MAGDALENA</t>
  </si>
  <si>
    <t>MECANISMOS PARA IDENTIFICAR PUNTOS ALTAMENTE EXPUESTOS Y VULNERABLES A CONDICIONES AMENAZANTES, DISMINUIR LOS IMPACTOS NEGATIVOS ASOCIADOS A LA MATERIALIZACIÓN DE ESCENARIOS DE RIESGO Y BRINDAR UNA RESPUESTA EFECTIVA DE ATENCIÓN A LA COMUNIDAD AFECTADA POR EL DESARROLLO DE UN EVENTO AMENAZANTE.</t>
  </si>
  <si>
    <t>1. Gestionar la construcción de (2) 
proyectos de obras de mitigación 
de riesgos en sitios críticos 
municipales.
2. Brindar asistencia técnica a (6) 
municipios en la elaboración del 
inventario de familias en alto 
riesgo no mitigable objeto de 
reasentamiento.
3. Implementar y fortalecer (1) 
sistema de información para la 
gestión del riesgo y las alertas 
tempranas.
4. Reglamentar y poner en 
funcionamiento (1) Red 
Departamental de Bomberos 
con construcción, dotación de 
estaciones y fortalecimiento a 
otros organismos de respuesta.</t>
  </si>
  <si>
    <t>EDUCACIÓN</t>
  </si>
  <si>
    <t>FORTALECIMIENTO DE LA IMPLEMENTACIÓN DE ESTRATEGIAS DE INCLUSIÓN EN LAS INSTITUCIONES EDUCATIVAS EN EL DEPARTAMENTO DEL MAGDALENA</t>
  </si>
  <si>
    <t>1. Garantizar la vinculación 
(15.000) nuevos estudiantes: 
niños y niñas con discapacidad, 
estudiantes con capacidades 
o talentos excepcionales y 
adultos mayores de 15 años 
que se encuentra por fuera del 
sistema educativo.</t>
  </si>
  <si>
    <t>1. Aumentar a (99,2%) la 
afiliación al régimen subsidiado 
y contributivo de salud, en 
procura de alcanzar la cobertura 
universal.</t>
  </si>
  <si>
    <t>1. Suscribir (155) Alianzas por el Cambio 
para la educación de calidad, con 
directivos, docentes, estudiantes y 
padres de familia.
2. Vincular (2.000) maestros y directivos 
en programas de profesionalización, 
actualización, especialización, estudios 
avanzados, etc, para el fortalecimiento 
de la calidad, el liderazgo pedagógico, 
el pensamiento y la convivencia, con 
acceso a los recursos del FCTeI.
3. Implementar (1) plan de 
estímulos al mejoramiento de 
los resultados en las Pruebas 
Saber 3º, 5º, 7º, 9º y 11º
4. Suscribir (28) Alianzas por el 
Cambio para el mejoramiento 
del nivel de inglés de los 
estudiantes con cada uno de 
los Municipios no Certificados.</t>
  </si>
  <si>
    <t>TRANSPORTE</t>
  </si>
  <si>
    <t>INCLUSIÓN SOCIAL</t>
  </si>
  <si>
    <t>IMPLEMENTACIÓN DEL PROGRAMA FERIAS DE LA EQUIDAD EN EL DEPARTAMENTO DEL MAGDALENA</t>
  </si>
  <si>
    <t>1. Realizar (116) Ferias de la Equidad para llevar 
la oferta institucional, activando el acceso a la 
ruta de derechos con programas sociales de 
salud, educación y nutrición, dignificación del 
hábitat e inclusión productiva, para la población 
vulnerable y territorios con mayor 
concentración de pobreza.
2. Elaborar e implementar un (1) 
plan de atención integral de 
las familias vulnerables que 
establezca una ruta de atención.
3. Implementar (1) estrategia para 
favorecer la cohesión familiar, 
el relacionamiento afectivo y la 
participación democrática como 
núcleo de la sociedad.
4. Implementar (1) estrategia de 
acompañamiento a las familias 
para prevenir la violencia y 
los abusos intrafamiliares, 
y el consumo de sustancias 
psicoactivas.
5. Implementar (1) estrategia para la 
disminución de los embarazos en 
adolescentes en el Departamento.
6. Diseñar y poner en funcionamiento 
una (1) ruta de atención que propenda 
por la reducción del maltrato infantil, 
los abusos sexuales y todo tipo de 
violencia que amenacen o afecten la 
integridad de los NNA.
7. Poner en funcionamiento una (1) 
ludoteca móvil para la primera 
infancia.
8. Implementar (1) estrategia de 
atención integral a los jóvenes 
campesinos.
9. Diseñar e implementar (1) 
estrategia para la prevención 
del consumo de sustancias 
psicoactivas, criminalidad, barras 
bravas, violencias en jóvenes, entre 
otros.
10. Beneficiar a (3.000) personas víctimas 
del conflicto armado con atención 
psicosocial.
11. Realizar jornadas de formación 
laboral y productiva para (1.000) 
personas con discapacidad.
12. Aumentar a (99,2%) la 
afiliación al régimen subsidiado 
y contributivo de salud, en 
procura de alcanzar la cobertura 
universal.
13. Garantizar al (99,2%) de la 
población pobre, el acceso a la 
prestación de servicios de salud 
y eventos NO PBS.
14. Diseñar e implementar la 
estrategia “Reclamando el Derecho 
Fundamental a la Salud” en (29) 
municipios del Departamento.
15. Implementar en (29) municipios, 
estrategias de vacunación.
16. Implementar en (29) municipios 
acciones de prevención y atención 
en salud oral
17. Mantener en 95% las coberturas 
útiles de vacunación de perros y 
gatos.
18. Beneficiar (2.000) niñas y niños 
menores de 5 años y ancianos 
en programas de recuperación 
nutricional en casa y/o centros 
de recuperación nutricional con 
micronutrientes, para disminuir la 
desnutrición crónica.
19. Beneficiar (2.000) madres gestantes 
y lactantes mediante paquetes 
alimentarios de apoyo nutricional.
20. Implementar (1) programa de actividades 
lúdicas y pedagógicas.
21. Realizar (60) talleres de lectura y escritura 
en el marco de las Ferias de la Equidad.
22. Promover la ejecución de (1) 
proyecto de gestión integral 
de residuos plásticos.
23. Realizar (1.000) acciones de 
titulación de viviendas.
24. Ejecutar (1) iniciativa de suministro de 
agua potable por carrotanques - Agua 
al Pueblo-, en el marco del plan de 
acción por calamidad COVID-19.
25. Realizar (58) jornadas en 
prevención de uso, utilización, 
reclutamiento y violencia sexual 
contra NNAJ, en el marco de las 
Ferias de la Equidad.
26. Realizar (58) brigadas jurídicas 
locales en el marco de las ferias 
de la equidad.</t>
  </si>
  <si>
    <t xml:space="preserve">CONVERGENCIA SOCIAL REGIONAL </t>
  </si>
  <si>
    <t>MANTENIMIENTO Y OPERACIÓN DEL BANCO DE MAQUINARIA PARA LA ATENCIÓN DE EMERGENCIAS Y SITIOS CRÍTICOS PARA LA RED VÍAL DEL DEPARTAMENTO DEL MAGDALENA</t>
  </si>
  <si>
    <t xml:space="preserve">TIENE COMO PROPÓSITO ELABORAR UN DIAGNÓSTICO TÉCNICO PARA OBTENER UNA DESCRIPCIÓN DE LA SITUACIÓN EXISTENTE CON RESPECTO AL ESTADO ACTUAL DE 100 KILÓMETROS DE LA RED VIAL DEPARTAMENTAL, EN LAS CINCO SUB REGIONES DEL DEPARTAMENTO, ADEMÁS DE LA INTERVENCIÓN DE HASTA 100 KILÓMETROS DE VÍAS EN LOS MUNICIPIOS DEL DEPARTAMENTO </t>
  </si>
  <si>
    <t>1. Formular e implementar (1) plan 
de acción anual para la atención 
de puntos críticos a través del 
banco de maquinaria amarilla.
2. Gestionar los estudios y 
diseños y/o mantenimiento de 
(300) kilómetros de la red vial 
secundaria y terciaria.</t>
  </si>
  <si>
    <t>ORDENAMIENTO TERRITORIAL PARA LA PAZ</t>
  </si>
  <si>
    <t>ALIMENTACIÓN</t>
  </si>
  <si>
    <t>IMPLEMENTACIÓN DEL PROGRAMA DE ATENCIÓN Y SUPLEMENTACIÓN NUTRICIONAL PARA LA PRIMERA INFANCIA Y MUJERES GESTANTES EN EL DEPARTAMENTO DEL MAGDALENA</t>
  </si>
  <si>
    <t>PRESTAR UN SERVICIO DE PROMOCIÓN SOCIAL A 4.000 BENEFICIARIOS EN CONDICIÓN DE INSEGURIDAD ALIMENTARIA, PARA LO CUAL SE REALIZARÁ LA ENTREGA DE PAQUETE NUTRICIONAL QUE CONSISTE EN EL SUMINISTRO DE UNA CANASTA BÁSICA DE ALIMENTOS FORTIFICADOS Y DE ALTO VALOR NUTRICIONAL ACOMPAÑADO DE SUPLEMENTOS QUE COMPLEMENTEN LA ALIMENTACIÓN FAMILIAR DE AQUELLOS BENEFICIARIOS EN ESTADO DE RIESGO DE DESNUTRICIÓN AGUDA Y MUJERES GESTANTES CON BAJO PESO PARA LA EDAD GESTACIONAL.</t>
  </si>
  <si>
    <t>1. Beneficiar (2.000) niñas y niños 
menores de 5 años y ancianos 
en programas de recuperación 
nutricional en casa y/o centros 
de recuperación nutricional con 
micronutrientes, para disminuir la 
desnutrición crónica.
2. Beneficiar (2.000) madres gestantes 
y lactantes mediante paquetes 
alimentarios de apoyo nutricional.</t>
  </si>
  <si>
    <t>DERECHO HUMANO A LA ALIMENTACIÓN</t>
  </si>
  <si>
    <t>COMERCIO, INDUSTRIA Y TURISMO</t>
  </si>
  <si>
    <t>1. Garantizar al (99,2%) de la 
población pobre, el acceso a la 
prestación de servicios de salud 
y eventos NO PBS</t>
  </si>
  <si>
    <t>CONTEMPLA LA IMPLEMENTACIÓN DE ACCIONES PARA EL FORTALECIMIENTO DE LA SEGURIDAD Y CONVIVENCIA CIUDADANA EN EL DEPARTAMENTO DEL MAGDALENA.</t>
  </si>
  <si>
    <t>1. Formular e implementar (1) plan integral para seguridad y protección de comunidades, organizaciones, líderes sociales y defensores de derechos humanos.
2. Consolidar (10) pactos de convivencia con la sociedad civil para la conciliación de intereses.
3. Realizar (15) jornadas de capacitación en experiencias de justicia comunitaria que incorporen la adopción de mecanismos de alternativos de solución pacífica de conflictos.
4. Brindar asistencia técnica a (29) municipios para la conformación y/o fortalecimiento de comisarías de familia, casas de justicia y convivencia y, comités locales de justicia.
5. Realizar (8) jornadas de capacitación para el fortalecimiento de competencias de gestores y jueces de paz y conciliadores en equidad.
6. Realizar (8) jornadas de capacitación para el fortalecimiento de competencias en seguridad humana a inspecciones de policía, defensores y personeros.
7. Gestionar la compra de (5) vehículos y elementos de protección y seguridad, para el programa de protección y prevención de la Gobernación del Magdalena.
8. Gestionar la compra para la ampliación del parque automotor con (50) vehículos con o sin motor (Carros, motos, bicicletas y monopatines Segway) para el cumplimiento de la actividad misional de la fuerza pública.
9. Diseñar e implementar una (1) hoja de ruta para fortalecer los procesos de inteligencia y operativos de la fuerza pública mediante herramientas tecnológicas.
10. Convocar e instalar (1) Mesa de Diálogo Social permanente para la convivencia y seguridad comunitaria
11. Promover la realización de (30) Consejos Departamentales de Seguridad y Convivencia</t>
  </si>
  <si>
    <t>AGRICULTURA Y DESARROLLO RURAL</t>
  </si>
  <si>
    <t>ALIANZAS PRODUCTIVAS</t>
  </si>
  <si>
    <t>APOYO ALIANZAS PRODUCTIVAS PARA MEJORAR LAS CAPACIDADES PRODUCTIVAS Y LA SEGURIDAD ALIMENTARIA RURAL EN EL DEPARTAMENTO DEL MAGDALENA</t>
  </si>
  <si>
    <t xml:space="preserve">CONSISTE EN EL MEJORAMIENTO DE LAS CAPACIDADES PRODUCTIVAS A PEQUEÑOS PRODUCTORES AGROPECUARIOS EN EL DEPARTAMENTO DEL MAGDALENA, DE LAS ASOCIACIONES PRODUCTIVAS EN LOS MUNICIPIOS DE NUEVA GRANADA, EL BANCO, GUAMAL, SANTA BARBARA, PIJIÑO DEL CARMEN Y SANTA MARTA  </t>
  </si>
  <si>
    <t>1. Formular y ejecutar (28) 
proyectos de apoyo a alianzas 
productivas dentro de las 
convocatorias del Ministerio de 
Agricultura y Desarrollo Rural - 
MADR.</t>
  </si>
  <si>
    <t>CULTURA</t>
  </si>
  <si>
    <t>APOYO CULTURAL</t>
  </si>
  <si>
    <t>IMPLEMENTACIÓN DE UN ECOSISTEMA CULTURAL DE LAS MÚSICA VALLENATAS Y PITOS Y TAMBORES DE LA CUMBIA EN EL DEPARTAMENTO DEL MAGDALENA</t>
  </si>
  <si>
    <t>LA IMPLEMENTACIÓN DE ESPACIOS PARA LA INTERACCIÓN DE LOS AGENTES DEL SECTOR CULTURAL Y CREATIVO TALES COMO EL LABORATORIO DE CREACIÓN, PRODUCCIÓN Y EMPRENDIMIENTO, EL ENCUENTRO Y PARTICIPACIÓN DE AGENTES CULTURALES EN DIVERSOS MERCADOS CULTURALES, LA PUESTA EN MARCHA DE UNA PLATAFORMA DIGITAL PARA LA CIRCULACIÓN DE CONTENIDOS CULTURALES Y CREATIVOS Y FINALMENTE LA CONFORMACIÓN DE UN CLÚSTER CREATIVO</t>
  </si>
  <si>
    <t>1. Implementar (1) ecosistema cultural de las 
músicas tradicionales de pitos y tambores de 
la cumbia.</t>
  </si>
  <si>
    <t>FORTALECIMIENTO INTERCULTURAL</t>
  </si>
  <si>
    <t>EL PROYECTO TIENE COMO FIN CONSOLIDAR EL DIÁLOGO INTERCULTURAL Y FOMENTAR LA GESTIÓN SOSTENIBLE DE EMPRENDIMIENTOS CULTURALES Y CREATIVOS MEDIANTE UNA PROPUESTA DE ESPACIOS PARA EL FORTALECIMIENTO DE LA CADENA DE VALOR DE BIENES, SERVICIOS Y PRODUCTOS CULTURALES Y CREATIVOS.</t>
  </si>
  <si>
    <t>1. Brindar asistencia técnica y financiera (20) festivales folclóricos tradicionales.
2. Beneficiar a (500) personas en formulación y gestión de proyectos y emprendimiento cultural.
3. Realizar (30) encuentros subregionales de agentes culturales, artísticos y ciudadanos con el objeto de fortalecer la red de gestión y cooperación cultural.
4. (30) ferias municipales de emprendimientos innovadores, premiadas a través de concursos.
5. Brindar asistencia técnica a (500) emprendedores para la fortalecer y formalizar sus planes de negocio.
6. Crear e implementar (3) estrategias para el desarrollo de mercados turísticos especializados como el agroturismo, aviturismo, musical, gastronómico, étnico y de aventura entre otros</t>
  </si>
  <si>
    <t>PATRIMONIO CULTURAL</t>
  </si>
  <si>
    <t>CONSERVACIÓN DEL PATRIMONIO Y LA HERENCIA CULTUAL A TRAVÉS DE ESTRATEGIAS PARA LA SALVAGUARDA DEL PATRIMONIO CULTURAL INMATERIAL DEL DEPARTAMENTO DEL MAGDALENA</t>
  </si>
  <si>
    <t>EL PROYECTO BUSCA LA SALVAGUARDA Y PROTECCIÓN DEL PATRIMONIO DE LOS MAGDALENENSES A TRAVÉS DE UN INVENTARIO DE PATRIMONIO CULTURAL INMATERIAL DEL DEPARTAMENTO DE MAGDALENA Y PLAN DE SALVAGUARDA DEL MISMO, UN PLAN DE SALVAGUARDA DE LA CUMBIA Y UN PLAN SALVAGUARDA DEL SON VALLENATO Y UN DOCUMENTO TÉCNICO SOBRE LA RUTA CULTURAL DE MACONDO CON SU PAISAJE CULTURAL BANANERO.</t>
  </si>
  <si>
    <t>1. Realizar (1) documento de inventario de 
bienes culturales inmuebles, muebles e 
intangibles del patrimonio.
2. Realizar (3) procesos de salvaguardia 
efectiva del patrimonio inmaterial.
3. Formular e implementar (1) plan de 
conservación del patrimonio cultural del 
Magdalena.</t>
  </si>
  <si>
    <t>TURISMO</t>
  </si>
  <si>
    <t>DISEÑO E IMPLEMENTACION DE LA RUTA MACONDO CULTURAL Y NATURAL CON ENFOQUE COMUNITARIO PARA LA GENERACION DE EMPLEO EN EL DEPARTAMENTO DEL MAGDALENA.</t>
  </si>
  <si>
    <t>MEJORAMIENTO DE LA OFERTA DE PRODUCTOS TURÍSTICOS ARTICULADOS EN LA “RUTA MACONDO” EN LOS MUNICIPIOS DE SANTA MARTA, ARACATACA, CIÉNAGA, EL BANCO, EL RETÉN, FUNDACIÓN, PLATO, PUEBLOVIEJO, SAN SEBASTIÁN DE BUENAVISTA, SAN ZENÓN, SANTA ANA, SITIONUEVO, TENERIFE Y ZONA BANANERA.</t>
  </si>
  <si>
    <t>1. Puesta en funcionamiento de (4) 
puntos de información Turística
2. Implementar (1) campaña 
“Magdalenense conoce al 
Magdalena”.
3. Desarrollar (1) campaña de 
turismo social.
4. Promover la creación de (1) 
cooperativa de turismo.
5. Realizar (1) Simposio 
Internacional “Pueblos indígenas 
y Medio Ambiente”.
6. Diseñar e implementar (1) Ruta 
Macondo Literario.
7. Diseñar e implementar (1) Ruta 
de Memoria Histórica (Masacre de 
las Bananeras).
8. Certificar (4) fincas operadoras de 
las rutas (café y banano)
9. Diseñar e implementar (1) Ruta 
Anfibia.
10. Diseñar e implementar (1) Ruta 
Artesanal Étnica.
11. Diseñar e implementar Ruta del 
Banano.
12. Diseñar e implementar Ruta 
Rivera Tayrona.
13. Realizar evento de turismo de 
aventura.
14. Diseñar mapa guía de 
experiencias turísticas de 
aventura.
15. Implementar (1) Fondo de 
Estímulos para el turismo cultural 
y de naturaleza.
16. Formular (1) plan departamental 
de promoción turística.
17. Crear e implementar (3) 
estrategias para el desarrollo 
de mercados turísticos 
especializados como el 
agroturismo, aviturismo, musical, 
gastronómico, étnico y de 
aventura entre otros.
18. Crear (1) programa para el 
desarrollo del ecoturistico como 
una estrategia de apropiación 
social del turismo de naturaleza.
19. Conformar (1) red departamental 
de turismo comunitario.
20. Implementar (1) laboratorio de 
innovación en gastronomía de 
Macondo.
21. Diseñar e implementar (1) plan de 
promoción gastronómica.
22. Realizar (2) festivales 
gastronómicos.
23. Implementar (1) laboratorio 
de diseño e innovación de 
artesanías.
24. Diseñar e implementar Ruta del 
Café y el Cacao de la Sierra 
Nevada.</t>
  </si>
  <si>
    <t>2021002470061</t>
  </si>
  <si>
    <t>PODER POPULAR</t>
  </si>
  <si>
    <t>FORTALECIMIENTO DE LOS ESPACIOS DEL GOBIERNO DEMOCRÁTICO Y LAS INSTANCIAS DE PODER POPULAR EN EL DEPARTAMENTO DEL MAGDALENA.</t>
  </si>
  <si>
    <t>EL PROYECTO CONSISTE EN DISMINUIR LA EXCLUSIÓN SOCIAL DE LA POBLACIÓN DE LOS PROCESOS DE PARTICIPACIÓN CIUDADANA DEL DEPARTAMENTO DEL MAGDALENA POR MEDIO DE LA PUESTA EN FUNCIONAMIENTO DEL SISTEMA DEPARTAMENTAL DE PARTICIPACIÓN Y PODER POPULAR, HERRAMIENTA MEDIANTE LA CUAL SE PROMOVERÁ LA DELIBERACIÓN E INCIDENCIA DE LA POBLACIÓN EN LOS DIFERENTES PROCESOS DE TOMA DE DECISIONES.</t>
  </si>
  <si>
    <t>1. Desarrollar (3) ejercicios de 
presupuesto participativo.
2. Crear y poner en funcionamiento 
(1) sistema departamental de 
participación y poder popular
3. Implementar (1) Red de 
Voluntariado por el Cambio.
4. Realizar (35) audiencias 
ciudadanas -Cuéntale al 
Gobernador-.</t>
  </si>
  <si>
    <t>FORTALECIMIENTO INSTITUCIONAL A TRAVÉS DE LOS ACUERDOS POPULARES POR EL CAMBIO, MEDIANTE PROCESOS DE SENSIBILIZACIÓN Y PARTICIPACIÓN POBLACIONAL EN LA GESTIÓN PÚBLICA DEL MAGDALENA</t>
  </si>
  <si>
    <t>PROMOVER LA PARTICIPACIÓN REPRESENTATIVA DE TODAS LAS POBLACIONES CON ENFOQUE DIFERENCIAL. EN LA VIGENCIA 2021, SE LLEVARÁN A CABO EN CUATRO (4) SESIONES DE TRABAJO ADELANTADAS DE MANERA SIMULTÁNEA EN UN MUNICIPIO POR SUBREGIÓN. EN CADA MUNICIPIO SE ACTIVARÁN 10 MESAS DE TRABAJO (CADA UNA CON UN ABORDAJE DIFERENTE, DE ACUERDO CON LA POBLACIÓN OBJETIVO DE LA POLÍTICA) Y SE PROYECTA LA ASISTENCIA DE TREINTA (30) PERSONAS POR MESA. SUMADO A ESTO, SE HABILITARÁN ESPACIOS VIRTUALES PARA INCENTIVAR LA PARTICIPACIÓN DE ACTORES QUE NO PUEDAN ACOMPAÑAR EL PROCESO DE MANERA PRESENCIAL.</t>
  </si>
  <si>
    <t>1. Actualizar e implementar (1) política 
pública de primera infancia, infancia y 
adolescencia.
2. Fortalecer (2) comités municipales y 
departamental de infancia y familia
3. Fortalecer (2) escenarios de 
participación infantil y adolescente.
4. Suscribir (1) Alianza por el Cambio 
Departamental para las Niñas y los 
Niños.
5. Formular e implementar (1) política 
pública de juventud.
6. Apoyar la conformación de (4) 
consejos de juventudes municipales 
y departamental.
7. Realizar (3) campamentos juveniles 
para el intercambio de experiencias, 
el ejercicio de la participación y 
apropiación de derechos sociales y 
ambientales.
8. Apoyar la creación de (1) plataforma 
de juventudes municipales y 
departamental y su fortalecimiento 
con procesos formativos articulados 
con la escuela de liderazgo, política 
y social.
9. Formular e implementar (1) política 
pública para el bienestar del adulto 
mayor.
10. Consolidar (1) organización de 
personas mayores para hacer 
seguimiento a la gestión e 
inversión local.</t>
  </si>
  <si>
    <t>APOYO NUTRICIONAL</t>
  </si>
  <si>
    <t>IMPLEMENTACIÓN DEL PROGRAMA DE INTERVENCIÓN NUTRICIONAL INTEGRAL PARA LA PRIMERA INFANCIA EN EL DEPARTAMENTO DEL MAGDALENA</t>
  </si>
  <si>
    <t>EL PROYECTO SE IMPLEMENTARÁ EN 29 MUNICIPIOS DEL DEPARTAMENTO DEL MAGDALENA Y EL DISTRITO DE SANTA MARTA. LA ALTERNATIVA CONSISTE EN LA PRESTACIÓN DE UN SERVICIO DE PROMOCIÓN SOCIAL A LOS BENEFICIARIOS EN CONDICIÓN DE INSEGURIDAD ALIMENTARIA Y NUTRICIONAL</t>
  </si>
  <si>
    <t>1. Beneficiar (2.000) niñas y niños 
menores de 5 años y ancianos 
en programas de recuperación 
nutricional en casa y/o centros 
de recuperación nutricional con 
micronutrientes, para disminuir la 
desnutrición crónica.
2. Realizar seguimiento en los 29 
Municipios al estado nutricional de la 
primera infancia
3. Implementar (1) estrategia de 
prevención y reducción de anemia 
nutricional</t>
  </si>
  <si>
    <t>EDUCACIÓN INICIAL</t>
  </si>
  <si>
    <t>FORTALECIMIENTO DE AMBIENTES Y EXPERIENCIAS PEDAGÓGICAS PARA LOS ESTUDIANTES DE PREESCOLAR EN EL DEPARTAMENTO DEL MAGDALENA</t>
  </si>
  <si>
    <t>1. Vincular a (2.000) nuevos niños y niñas de 0 a 3 años a la educación inicial para la primera infancia pública y de calidad.
2. Implementar (1) ruta de garantía para la transición de niños y niñas al sistema educativo.
3. Mantener la cobertura y vincular (4.500) nuevos estudiantes a la educación preescolar, básica y media al sistema educativo público.</t>
  </si>
  <si>
    <t>ADECUACIÓN DE LA CASA DE EMPODERAMIENTO PARA LAS MUJERES Y SUS NÚCLEOS FAMILIARES QUE HAN SIDO VÍCTIMAS DE VIOLENCIA EN EL DEPARTAMENTO DEL MAGDALENA </t>
  </si>
  <si>
    <t>1. Gestionar la adecuación, dotación 
y puesta en funcionamiento 
de (3) Casa Refugio y de 
Empoderamiento de la Mujer, 
con la articulación para su 
sostenimiento y viabilidad funcional 
con Alcaldías de las subregiones, 
además con las autoridades 
públicas y privadas.</t>
  </si>
  <si>
    <t>EL PROYECTO SE IMPLEMENTARÁ EN 29 MUNICIPIOS DEL DEPARTAMENTO DEL MAGDALENA Y EL DISTRITO DE SANTA MARTA. LA ALTERNATIVA CONSISTE EN LA PRESTACIÓN DE UN SERVICIO DE PROMOCIÓN SOCIAL DONDE SE REALIZA LA ENTREGA UNA CANASTA BÁSICA DE ALIMENTOS FORTIFICADOS Y DE ALTO VALOR NUTRICIONAL CON COMPLEMENTOS ALIMENTICIOS Y KIT DE ASEO A LOS NIÑOS Y NIÑAS MENORES DE 5 AÑOS Y SU NÚCLEO FAMILIAR,</t>
  </si>
  <si>
    <t>SGR - Asignación para la inversión regional 60%</t>
  </si>
  <si>
    <t>1. Beneficiar (2.000) niñas y niños 
menores de 5 años y ancianos 
en programas de recuperación 
nutricional en casa y/o centros 
de recuperación nutricional con 
micronutrientes, para disminuir la 
desnutrición crónica.
2. Beneficiar (2.000) madres gestantes 
y lactantes mediante paquetes 
alimentarios de apoyo nutricional.
3. Realizar seguimiento en los 29 
Municipios al estado nutricional de la 
primera infancia
3. Implementar (1) estrategia de 
prevención y reducción de anemia 
nutricional</t>
  </si>
  <si>
    <t>SALUD Y PROTECCIÓN SOCIAL</t>
  </si>
  <si>
    <t>INFRESTRUCTURA MEJORAMIENTO Y DOTACIÓN</t>
  </si>
  <si>
    <t>INTERVENIR LAS ÁREAS DE LOS SERVICIOS DE REHABILITACIÓN, IMAGENOLOGÍA, CARDIOLOGÍA Y ZONAS COMUNES DE ACCESO</t>
  </si>
  <si>
    <t>1. Formular e implementar (1) plan 
vial del Magdalena
2. Formular e implementar (1) plan 
integral de seguridad vial del 
Magdalena</t>
  </si>
  <si>
    <t>VIVEROS PRODUCTORES EDUCATIVOS</t>
  </si>
  <si>
    <t>CONSTRUCCIÓN Y DOTACIÓN DE VIVEROS PRODUCTORES DE MATERIAL VEGETAL EN INSTITUCIONES EDUCATIVAS DEL DEPARTAMENTO DEL MAGDALENA</t>
  </si>
  <si>
    <t>1. Restaurar y/o recuperar 
ambientalmente (1.300) hectáreas 
en áreas de cuencas hídricas, 
área de zonas costeras, caños y 
ríos deteriorados con participación 
de las comunidades indígenas y 
demás población.
2. Gestionar la construcción de 
(54) viveros comunitarios de 
producción de material vegetal 
para reforestación y apoyo a la 
reconversión
3. Realizar (30) jornadas de 
capacitación y asistencia técnica 
agrícola y ambiental.</t>
  </si>
  <si>
    <t>INFRAESTRUCTURA MEJORAMIENTO Y DOTACIÓN</t>
  </si>
  <si>
    <t>AMPLIACIÓN DE LAS ÁREAS DE LOS SERVICIOS DE URGENCIAS, HOSPITALIZACIÓN Y CONSULTA EXTERNA ESPECIALIZADA</t>
  </si>
  <si>
    <t>DOTACIÓN ESCOLAR</t>
  </si>
  <si>
    <t>INFRAESTRUCTURA EDUCATIVA</t>
  </si>
  <si>
    <t xml:space="preserve">MEJORAMIENTO DE INFRAESTRUCTURA EDUCATIVA EXISTENTE EN 70 SEDES </t>
  </si>
  <si>
    <t>1. Gestionar la formulación y 
ejecución de los Planes de 
Educación Rural en los 28 
municipios no certificados</t>
  </si>
  <si>
    <t>1. Gestionar la adecuación, 
construcción y/o dotación de 
(58) Instituciones Educativas 
públicas, así como gestionar, 
acompañar y coordinar las 
adecuaciones e intervenciones 
que se adelantan por parte del 
Gobierno Nacional.</t>
  </si>
  <si>
    <t>EDUCACIÓN SUPERIOR</t>
  </si>
  <si>
    <t>CONSISTE EN FOCALIZAR Y ASIGNAR 12.880 BECAS POR CICLO PROPEDÉUTICO A LOS BACHILLERES EGRESADOS DE LA MEDIA, EN EDUCACIÓN SUPERIOR EN LOS NIVELES DE FORMACIÓN TÉCNICA PROFESIONAL, TECNOLÓGICA Y PROFESIONAL UNIVERSITARIO.</t>
  </si>
  <si>
    <t>1. Beneficiar (30.000) bachilleres 
con acceso a becas de educación 
universitaria pública, gratuita, 
de calidad y pertinente en 
modalidades presencial, a distancia 
y digital en todas las subregiones del 
Departamento.</t>
  </si>
  <si>
    <t>DOTAR Y PONER EN FUNCIONAMIENTO UNIDADES MÓVILES PARA LA PRESTACIÓN DE SERVICIOS Y PROGRAMAS SOCIALES EN EL DEPARTAMENTO DEL MAGDALENA, EN BUSCA DE INCREMENTAR LA CAPACIDAD OPERATIVA DE LA GOBERNACIÓN EN LOS MUNICIPIOS</t>
  </si>
  <si>
    <t>1. Realizar (116) Ferias de la Equidad para llevar 
la oferta institucional, activando el acceso a la 
ruta de derechos con programas sociales de 
salud, educación y nutrición, dignificación del 
hábitat e inclusión productiva, para la población 
vulnerable y territorios con mayor 
concentración de pobreza.
2. Implementar (1) estrategia para 
favorecer la cohesión familiar, 
el relacionamiento afectivo y la 
participación democrática como 
núcleo de la sociedad.
3. Implementar (1) estrategia de 
acompañamiento a las familias 
para prevenir la violencia y 
los abusos intrafamiliares, 
y el consumo de sustancias 
psicoactivas.
4. Diseñar y poner en funcionamiento 
una (1) ruta de atención que propenda 
por la reducción del maltrato infantil, 
los abusos sexuales y todo tipo de 
violencia que amenacen o afecten la 
integridad de los NNA.
5. Implementar (1) estrategia de 
atención integral a los jóvenes 
campesinos
6. Diseñar e implementar (1) 
estrategia para la prevención 
del consumo de sustancias 
psicoactivas, criminalidad, barras 
bravas, violencias en jóvenes, entre 
otros.
7. Diseñar e implementar (1) 
estrategia para la prevención 
del consumo de sustancias 
psicoactivas, criminalidad, barras 
bravas, violencias en jóvenes, entre 
otros.
8. Poner en funcionamiento una (1) 
ludoteca móvil para la primera 
infancia
9. Acompañar y apoyar (50) proyectos 
de emprendimiento formulados por 
grupos de jóvenes
10. Implementar en (29) Municipios 
la ruta de atención a mujeres 
víctimas de violencia
11. Beneficiar (1.000) jóvenes de la 
población NARP con acceso a la 
inclusión laboral y apoyo a sus 
emprendimientos.
12. Garantizar el acceso de (1.000) mujeres 
cabeza de familia, desplazadas o 
víctimas de otros hechos, con especial 
énfasis en las sobrevivientes de violencia 
sexual en el marco del conflicto armado 
a programas de restablecimiento de 
derechos y construcción de paz.
13. Beneficiar a (3.000) personas víctimas 
del conflicto armado con atención 
psicosocial.
14. Beneficiar a (2.000) víctimas del 
conflicto armado con acceso a procesos 
de formación, capacitación y/o la 
formalización de sus emprendimientos 
productivos, priorizando a jóvenes.
15. Realizar jornadas de formación 
laboral y productiva para (1.000) 
personas con discapacidad.
16. Poner en funcionamiento (2) 
Casas Indígenas.
17. Poner en funcionamiento y dotar (2) 
Casas de la Diversidad LGBTIQ+
18. Formular e implementar (1) plan de 
acción humanitario para inmigrantes y/o 
sujetos de protección internacional.
19. Mantener la cobertura y vincular 
(4.500) nuevos estudiantes a 
la educación preescolar, básica 
y media al sistema educativo 
público.
20. Garantizar la vinculación 
(15.000) nuevos estudiantes: 
niños y niñas con discapacidad, 
estudiantes con capacidades 
o talentos excepcionales y 
adultos mayores de 15 años 
que se encuentra por fuera del 
sistema educativo.
21. Aumentar a (99,2%) la 
afiliación al régimen subsidiado 
y contributivo de salud, en 
procura de alcanzar la cobertura 
universal.
22. Diseñar e implementar la 
estrategia “Reclamando el Derecho 
Fundamental a la Salud” en (29) 
municipios del Departamento.
23. Implementar en (29) municipios, 
estrategias de vacunación.
24. Implementar en (29) municipios 
acciones de prevención y atención 
en salud oral
25. Mantener en 95% las coberturas 
útiles de vacunación de perros y 
gatos.
26. Beneficiar (2.000) niñas y niños 
menores de 5 años y ancianos 
en programas de recuperación 
nutricional en casa y/o centros 
de recuperación nutricional con 
micronutrientes, para disminuir la 
desnutrición crónica.
27. Beneficiar (2.000) madres gestantes 
y lactantes mediante paquetes 
alimentarios de apoyo nutricional.
28. Implementar (1) programa de actividades 
lúdicas y pedagógicas.
29. Realizar (60) talleres de lectura y escritura 
en el marco de las Ferias de la Equidad.
30. Gestionar la implementación 
de (1) Sistema de atención, 
valoración y recuperación de 
fauna silvestre, que propenda 
por el cumplimiento de la política 
ambiental para la prevención del 
tráfico de fauna.
31. Gestionar la implementación de 
(1) Centro de valoración, atención 
y protección animal, con una red 
móvil de asistencia. Programas de 
vacunación, control de natalidad, 
tenencia de animales y manejo de 
fauna domestica (caninos, felinos, 
entre otros)
32. Suscribir (1) alianza por el 
cambio para el fortalecimiento 
de las empresas del sector 
turístico. (Nuevas herramientas 
tecnológicas, normas técnicas 
sectoriales, certificaciones de 
calidad, entre otras).
33. Implementar (1) campaña 
“Magdalenense conoce al 
Magdalena”
34. Realizar (2) festivales 
gastronómicos.
35. Diseñar e implementar (1) plan de 
promoción gastronómica.
36. Implementar (1) laboratorio 
de diseño e innovación de 
artesanías.
37. Implementar (1) laboratorio de 
innovación en gastronomía de 
Macondo.
38. Crear e implementar (3) 
estrategias para el desarrollo 
de mercados turísticos 
especializados como el 
agroturismo, aviturismo, musical, 
gastronómico, étnico y de 
aventura entre otros
39. Estructurar e implementar una 
(1) campaña para Incentivar la 
compra de productos locales, así 
como la compra institucional en 
la ejecución de programas como 
el PAE
40. Realizar (58) jornadas en 
prevención de uso, utilización, 
reclutamiento y violencia sexual 
contra NNAJ, en el marco de las 
Ferias de la Equidad.
41. Realizar (58) brigadas jurídicas 
locales en el marco de las ferias 
de la equidad.</t>
  </si>
  <si>
    <t>EL PROYECTO TIENE COMO PROPÓSITO REALIZAR LA INTERVENCIÓN PARA EL MEJORAMIENTO, MANTENIMIENTO Y/O REHABILITACIÓN DE LA RED VIAL SECUNDARIA Y TERCIARIA DE DOCE TRAMOS QUE SUMAN EN TOTAL 93,54 KILÓMETROS EN NUEVE (9) MUNICIPIOS (SANTA MARTA, CIÉNAGA, CHIBOLO, SABANAS DE SAN ÁNGEL, TENERIFE, EL PIÑÓN, ZAPAYÁN, SAN SEBASTIÁN DE BUENAVISTA Y SANTA BÁRBARA DE PINTO) DEL DEPARTAMENTO DEL MAGDALENA A TRAVÉS DE LA ADQUISICIÓN DE MAQUINARIA AMARILLA.</t>
  </si>
  <si>
    <t>1. Formular e implementar (1) plan 
de acción anual para la atención 
de puntos críticos a través del 
banco de maquinaria amarilla.
2. Gestionar los estudios y 
diseños y/o mantenimiento de 
(300) kilómetros de la red vial 
secundaria y terciaria.
3. Gestionar la compra dotación de 
(3) nuevos bancos de maquinaria 
amarilla para la intervención de 
vías y caminos.</t>
  </si>
  <si>
    <t>FORTALECIMIENTO AGROPECUARIO</t>
  </si>
  <si>
    <t>CONSISTE EN LA IMPLEMENTACIÓN DE UN SISTEMA INTEGRAL DE BRIGADAS PARA EL DESARROLLO AGROPECUARIO A NIVEL DEPARTAMENTAL.</t>
  </si>
  <si>
    <t>1. Promover e incentivar (500) 
hectáreas de agricultura familiar 
a través de la asistencia técnica 
para contribuir con los bancos de 
alimentos
2. Formular e implementar (1) Plan 
Departamental de Extensión 
Agropecuaria -PDEA
3. Desarrollar iniciativas de 
agroecología mediante 
tecnologías alternativas 
en (300) hectáreas para la 
transformación de la cultura 
productiva.
4. Gestionar la compra y 
puesta en operación de (5) 
bancos de maquinaria verde 
para apoyar los niveles de 
productividad de pequeñas 
y medianas unidades 
productivas asociadas.
5. Diseñar e implementar (1) 
estrategia de Innovación 
Social que promueva la 
seguridad alimentaria e 
inclusión productiva</t>
  </si>
  <si>
    <t>1.3.1.2.1. Médico en tu Casa: Poner en funcionamiento y dotar (90) equipos básicos de salud con enfoque en salud familiar y comunitaria.  1.3.1.2.9. Mantener en 95% las coberturas útiles de vacunación de perros y gatos.  1.3.1.2.10. Realizar visitas de Inspección Vigilancia y Control a establecimientos de interés sanitario con enfoque de riesgo, en los (29) Municipios.  1.3.1.2.11. Implementar en (29) municipios visitas de prevención, vigilancia y control del riesgo sanitario de los acueductos municipales y veredales, para reducir las enfermedades relacionadas con los factores ambientales.  1.3.1.2.12. Implementar el programa nacional de prevención, manejo y control de IRA y 4 EDA en (29) municipios.  1.3.1.2.13. Realizar la programación y contratación del plan de intervenciones colectivas en (29) municipios, a través de la estrategia de Atención Primaria en Salud.   1.3.1.2.14. Implementar en (10) municipios, la estrategia de gestión integrada acorde a lineamientos nacionales.   1.3.1.2.17 Implementar en (29) municipios jornadas de Educación sexual y reproductiva con énfasis en las enfermedades de transmisión sexual ETS (VIH/SIDA), 1.3.1.2.18. mplementar en (29) municipios capacitaciones en la prevención y atención integral en ITS_VIH/SIDA con enfoque de vulnerabilidad a número Profesionales de la salud en la red pública y privada.  1.3.1.2.19 Implementar en (29) municipios acciones de detección temprana y tratamiento a la infección por sífilis en mujeres gestantes.  1.3.1.2.20 Diagnosticar oportunamente al 58% de las personas con enfermedad de Hansen.  1.3.1.2.21 Implementar estrategia 4x4 ampliada a 29 municipios.   1.3.1.2.24 Implementar y poner en operación en el (95%) de los municipios, el sistema de vigilancia en salud pública y de la violencia intrafamiliar. 1.3.1.2.27 Implementar (Res. 4886 de 2018) en (29) municipios con política pública de salud mental.  1.3.1.2.28. Formular e implementar (1) plan territorial de reducción del consumo de sustancia psicoactivas.  1.3.1.2.23 Brindar a (29) municipios apoyo en la gestión de vigilancia en salud pública y sanitaria (LSP).  1.3.1.2.18. mplementar en (29) municipios capacitaciones en la prevención y atención integral en ITS_VIH/SIDA con enfoque de vulnerabilidad a número Profesionales de la salud en la red pública y privada</t>
  </si>
  <si>
    <t>FORTALECIMIENTO DE LAS INSTANCIAS DEL PODER POPULAR EN EL GOBIERNO DEMOCRÁTICO DEL DEPARTAMENTO DEL MAGDALENA.</t>
  </si>
  <si>
    <t>4.1.2.1.3 Desarrollar (3) ejercicios de presupuesto participativo. 4.1.2.1.5 Crear y poner en funcionamiento (1) sistema departamental de participación y poder popular. 4.1.2.1.6 Implementar (1) Red de voluntariado por el cambio.  4.1.2.1.7 Realizar (35) audiencias ciudadanas - Cuéntale al Gobernador.</t>
  </si>
  <si>
    <t>EDUCACIÓN BASICA Y MEDIA</t>
  </si>
  <si>
    <t>DOTACIÓN DEL SERVICIO DE CONECTIVIDAD A INTERNET EN 202 SEDES EDUCATIVAS PÚBLICAS DE EDUCACIÓN BÁSICA Y MEDIA EN EL DEPARTAMENTO DEL MAGDALENA EN EL MARCO DEL PROGRAMA ESTRATEGIA DE CONECTIVIDAD ESCOLAR.</t>
  </si>
  <si>
    <t xml:space="preserve">Conectividad en las Instituciones Educativas Rurales y Urbanas. </t>
  </si>
  <si>
    <t>GESTIÓN INSTITUCIONAL</t>
  </si>
  <si>
    <t>FORTALECER LA TRANSPARENCIA, A TRAVÉS DE ACCIONES PARA VISIBILIZAR Y FACILITAR EL ACCESO A LA INFORMACIÓN PÚBLICA PERTINENTE, CLARA, DE CALIDAD Y SOCIALMENTE ÚTIL, DANDO COMPLIMIENTO A LO ESTIPULADO EN LA LEY 1712 DEL 2014, GARANTIZANDO EL DERECHO DE LOS CIUDADANOS AL ACCESO A ÉSTA Y SENTANDO LAS BASES PARA LA RECUPERACIÓN DE LA CONFIANZA INSTITUCIONAL POR PARTE DE LOS MAGDALENENSES.</t>
  </si>
  <si>
    <t>4.1.3.1.2 Diseñar e implementar (1) estrategia de rendición pública de cuentas permanente.</t>
  </si>
  <si>
    <t>INFRAESTRUCTURA DEPORTIVA</t>
  </si>
  <si>
    <t xml:space="preserve">CONSTRUCCIÓN DE CANCHAS MULTIFUNCIONALES EN EL DEPARTAMENTO DEL MAGDALENA </t>
  </si>
  <si>
    <t>CONSTRUCCIÓN DE CANCHAS MULTIFUNCIONALES EN EL DEPARTAMENTO DEL MAGDALENA</t>
  </si>
  <si>
    <t>1.4.2.3.2 Gestionar la construcción y/o intervención de (6) coliseos subregionales.</t>
  </si>
  <si>
    <t>MEDIO AMBIENTE</t>
  </si>
  <si>
    <t>REFORESTACIÓN</t>
  </si>
  <si>
    <t xml:space="preserve">REFORESTACIÓN EN AREAS DE INTERRES AMBIENTAL EN EL DEPARTAMENTO DEL MAGDALENA </t>
  </si>
  <si>
    <t>REFORESTACIÓN EN ECOSISTEMAS ESTRATÉGICOS DEL DEPARTAMENTO DEL MAGDALENA</t>
  </si>
  <si>
    <t>INFAESTRUCTURA SOCIAL</t>
  </si>
  <si>
    <t>SE DESARROLLARÁ LA CONSTRUCCIÓN DE UN CENTRO VIDA EL CUAL BRINDARÁ ATENCIÓN A LOS ADULTOS MAYORES HACIENDO UNA CONTRIBUCIÓN QUE IMPACTE EN SU CALIDAD DE VIDA Y BIENESTAR</t>
  </si>
  <si>
    <t>1.1.1.5.1 Gestionar la construcción de (3) Centros Vida Día y Noche.</t>
  </si>
  <si>
    <t>1.2.2.2.2 Realizar (4) olimpiadas y ferias del conocimiento de la calidad, para fortalecer competencias básicas y transversales en pensamiento lógico matemático, lectoescritura, construcción de proyecto de vida.  1.2.2.2.3 Implementar (1) plan de estímulos al mejoramiento de los resultados en las Pruebas Saber 3º, 5º, 7º, 9º y 11º.  1.2.2.2.4 Suscribir (28) Alianzas por el Cambio para el mejoramiento del nivel de inglés de los estudiantes con cada uno de los Municipios no Certificados</t>
  </si>
  <si>
    <t>FORTALECIMIENTO DEL SECTOR RECREO-DEPORTIVO Y DE LA ACTIVIDAD FÍSICA FINANCIADO CON RECURSOS DE LA TASA PRO-DEPORTE EN EL DEPARTAMENTO DEL MAGDALENA</t>
  </si>
  <si>
    <t>IMPLEMENTAR ESTRATEGIAS FOCALIZADAS PARA EL FORTALECIMIENTO RECREO-DEPORTIVO Y LA INVERSIÓN DE RECURSOS DE TASA PRO-DEPORTE EN EL DEPARTAMENTO DEL MAGDALENA.</t>
  </si>
  <si>
    <t>1.4.2.1.1 Brindar asistencia técnica y financiera a (100) atletas de alto rendimiento en el cuatrienio.  1.4.2.4.9 Apoyar Técnica y logísticamente (30) eventos deportivos en el Departamento.   1.4.2.2.1 Promover la participación de (80.000) personas en actividades físicas y recreo deportivas (de manera presencial y virtual) en el Departamento.</t>
  </si>
  <si>
    <t>CONSTRUCCIÓN DE PISTA DE PATINAJE EN LOS MUNICIPIOS DE CHIBOLO Y ARACATACA EN EL DEPARTAMENTO DEL MAGDALENA</t>
  </si>
  <si>
    <t>CONSTRUCCIÓN DE PISTA DE PATINAJE EN LOS MUNICIPIOS DE CHIBOLO Y ARACATACA EN EL DEPARTAMENTO DEL MANGDALENA.</t>
  </si>
  <si>
    <t>1.4.2.3.1 Gestionar la construcción y/o intervención de (2) pistas subregionales.</t>
  </si>
  <si>
    <t>GRUPOS POBLACIONALES</t>
  </si>
  <si>
    <t>IMPLEMENTACIÓN DE ESTRATEGIAS Y SERVICIOS INTEGRALES PARA LA POBLACIÓN VULNERABLE FOCALIZADA EN EL MARCO DEL PROGRAMA RED EQUIDAD PARA EL CAMBIO EN EL DEPARTAMENTO DEL MAGDALENA</t>
  </si>
  <si>
    <t>1.1.1.1.1 Impulsar la Revolución contra la Pobreza, (1) Alianza por el Cambio PARA LA SUPERACIÓN DE LA POBREZA en poblaciones vulnerables y territorios con mayor concentración de la pobreza, con el gobierno nacional, los gobiernos municipales, cooperación internacional, sistema de naciones unidas, gremios, academia y sociedad civil organizada. 1.1.1.3.1 Suscribir (1) Alianza por el Cambio Departamental para las Niñas y los Niños.  1.1.1.3.2 Fortalecer (2) escenarios de participación infantil y adolescente.  1.1.1.3.3 Fortalecer (6) espacios legales e interinstitucionales que propenden por la realización plena de derechos NNA.  1.1.1.3.4 Formular e implementar (1) plan de prevención del trabajo infantil y erradicación de sus peores formas de explotación, de manera conjunta en el Comité Interinstitucional para la erradicación del Trabajo Infantil (CIETI).  1.1.1.3.5 Implementar (1) estrategia para la disminución de los embarazos en adolescentes en el Departamento.  1.1.1.3.6 Diseñar y poner en funcionamiento una (1) ruta de atención que propenda por la reducción del maltrato infantil, los abusos sexuales y todo tipo de violencia que amenacen o afecten la integridad de los NNA.  1.1.1.3.7 Poner en funcionamiento una (1) ludoteca móvil para la primera infancia.  1.1.1.3.8 Fortalecer (2) comités municipales y departamentales de infancia y familia.  1.1.1.3.9 Gestionar y apoyar la creación de (1) Gabinete Infantil Departamental.  1.1.1.4.1 Poner en funcionamiento y dotar (4) casas de la juventud subregionales para el fortalecimiento y participación de las organizaciones juveniles.  1.1.1.4.2 Realizar (3) campamentos juveniles para el intercambio de experiencias, el ejercicio de la participación y apropiación de derechos sociales y ambientales.  1.1.1.4.3 Implementar (1) estrategia de atención integral a los jóvenes campesinos.  1.1.1.4.4 Acompañar y apoyar (50) proyectos de emprendimiento formulados por grupos de jóvenes.  1.1.1.4.5 Diseñar (2) campañas pedagógicas asociadas al derecho a la objeción de consciencia en el marco de la prestación del servicio militar y prevención del reclutamiento forzado. 1.1.1.4.6 Apoyar la conformación de (4) consejos de juventudes municipales y departamentales.  1.1.1.4.7 Apoyar la creación de (1) plataforma de juventudes municipales y departamentales y su fortalecimiento con procesos formativos articulados con la escuela de liderazgo, política y social.  1.1.1.4.8 Diseñar e implementar (1) estrategia para la prevención del consumo de sustancias psicoactivas, criminalidad, barras bravas, violencias en jóvenes, entre otros.  1.1.1.5.1 Gestionar la construcción de (3) Centros Vida Día y Noche.  1.1.1.5.2 Implementar (1) estrategia para la ejecución de proyectos productivos para persona mayor en los Centros vida día y noche.  1.1.1.5.3 Consolidar (1) organización de personas mayores para hacer seguimiento a la gestión e inversión local.  1.1.1.5.4 Implementar (1) estrategia para la consolidación de saberes e historias contados por nuestros abuelos.  1.1.1.9.1 Beneficiar (1.000) jóvenes de la población NARP con acceso a la inclusión laboral y apoyo a sus emprendimientos.  1.1.1.9.2 Beneficiar (2) consejos comunitarios u organizaciones de base población NARP con proyectos de emprendimiento productivo que afiancen su identidad.  1.1.1.9.3 Diseñar e implementar (1) estrategia de comunicaciones para el reconocimiento cultural de los saberes ancestrales y la cultura afrodescendiente.  1.1.1.9.4 Crear y poner en funcionamiento (1) Gerencia de Asuntos Afro y Étnicos.  1.1.1.11.1 Realizar jornadas de formación laboral y productiva para (1.000) personas con discapacidad.  1.1.1.11.2 Suscribir (3) Alianzas por el Cambio para promover la vinculación y capacitación de personas con discapacidad, con entidades públicas, privadas y el sector educativo.  1.1.1.11.3 Promover la inclusión laboral de (3%) personas con discapacidad en la administración pública Departamental. 1.1.1.11.4 Formular e implementar (1) plan para fortalecer la disponibilidad de mecanismos de comunicación y acceso a la información para la población con discapacidad auditiva y visual.  1.1.1.11.5 Implementar y poner en operación (1) Comité Departamental de Discapacidad. 1.1.1.11.6 Diseñar e implementar (1) estrategia para la garantía del derecho a una educación inclusiva para la población en condiciones de discapacidad en los (28) Municipios no Certificados del Departamento. 1.1.1.11.7 Poner en funcionamiento y dotar (1) oficina para la atención de personas con Discapacidad - Ventanilla y Portal para la Inclusión.  1.1.1.12.2 Realizar (5) encuentros subregionales de la población LGBTIQ+ con sus espacios y procesos preparatorios.  1.1.1.12.3. Diseñar e implementar (2) campañas de comunicación en   diversidad sexual e identidades de género.  1.1.1.12.4 Realizar jornadas de capacitación para (200) servidores públicos en género, diversidad sexual, identidades de género y nuevas masculinidades. 1.1.1.12.5 Suscribir (3) Alianzas por el Cambio por la población LGBTIQ+ para el empleo, el emprendimiento y el desarrollo humano, con especial énfasis en las personas trans.  1.1.1.12.7 Convocar (1) Mesa de Diálogo Social y ruta de atención integral a la población LGBTIQ+ para el ejercicio pleno de derechos y la erradicación de discriminaciones y violencias.  1.1.1.13.1 Formular e implementar (1) plan de acción humanitario para inmigrantes y/o sujetos de protección internacional.  1.1.1.13.2 Brindar asistencia técnica a los (29) municipios en la implementación de un protocolo para la atención social de la población migrante. 4.1.1.5.2 Actualizar e implementar (1) política pública de primera infancia, infancia y adolescencia. 4.1.1.5.3 Formular e implementar (1) política pública de juventud. 4.1.1.5.4 Formular e implementar (1) política pública para el bienestar del adulto mayor.  4.1.1.5.8 Actualizar e implementar (1) política pública de población NAPR.  4.1.1.5.9 Formular e implementar (1) política pública de discapacidad.  4.1.1.5.10 Actualizar e implementar (1) política pública para la comunidad LGBTIQ+</t>
  </si>
  <si>
    <t>1.1.1.5.2 Implementar (1) estrategia para la ejecución de proyectos productivos para persona mayor en los Centros vida día y noche. 1.1.1.5.3 Consolidar (1) organización de personas mayores para hacer seguimiento a la gestión e inversión local.  1.1.1.5.4 Implementar (1) estrategia para la consolidación de saberes e historias contados por nuestros abuelos.</t>
  </si>
  <si>
    <t>SERVICIOS DE SALUD</t>
  </si>
  <si>
    <t>SANEAMIENTO FINANCIERO DE LAS CUENTAS DE SERVICIOS Y TECNOLOGÍAS EN SALUD NO FINANCIADAS POR LA UPC DEL RÉGIMEN SUBSIDIADO Y DE LOS SERVICIOS PRESTADOS A LA PPNA, EXTRANJEROS Y NACIONALES FRONTERIZOS.</t>
  </si>
  <si>
    <t>1.3.1.1.2 Salud Garantizar al (99,2%) de la población pobre, el acceso a la prestación de servicios de salud y eventos NO PBS.</t>
  </si>
  <si>
    <t>EVENTOS DEPORTIVOS</t>
  </si>
  <si>
    <t>REALIZAR COMPETENCIAS Y EVENTOS RECREO-DEPORTIVOS QUE CONSOLIDEN LA COMPETENCIA DEPORTIVA EN EL DEPARTAMENTO DEL MAGDALENA</t>
  </si>
  <si>
    <t>1.4.2.4.1 Realizar 2 juegos deportivos departamentales. 1.4.2.4.2 Realizar 6 eventos propios delMagdalena (Vuelta Ciclística,Macondo, Triatlón Sierra Nevada y la Maratón Nocturna, entre otros). 1.4.2.4.3 Realizar 2 juegos deportivos comunales. 1.4.2.4.6 Realizar 6 juegos deportivos propios poblacionales (Indígenas, afros, desplazados, LGBTIQ+, mujeres, discapacitados, entre otros.1.4.2.4.7 Apoyar técnica y logísticamente (2) eventos deportivos internacionales. 1.4.2.4.9 Apoyar técnica y logísticamente (30) eventos deportivos en el departamento.</t>
  </si>
  <si>
    <t>1.2.1.2.6 Garantizar la vinculación (15000) nuevos estudiantes: niños y niñas con discapacidad, estudiantes con capacidades o talentos excepcionales y adultos mayores de 15 años que se encuentra por fuera del sistema educativo</t>
  </si>
  <si>
    <t>1.2.1.2.3 Mantener la cobertura y vincular (4.500) nuevos estudiantes a la educación preescolar, básica y media al sistema educativo público. 1.2.2.2.5 Gestionar la formulación y ejecución de los Planes de Educación Rural en los 28 municipios no certificados. 1.2.2.2.12  Poner en funcionamiento y dotación las Escuelas Saludables para beneficiar a (100.000) NNA y Jóvenes de las Instituciones Educativas públicas en (29) municipios del Departamento.</t>
  </si>
  <si>
    <t>1. Vincular (5.000) nuevos estudiantes para la ampliación de la Jornada Única.
2. Gestionar la formulación y 
ejecución de los Planes de 
Educación Rural en los 28 
municipios no certificados
3.Implementar modelos 
educativos flexibles en (5) 
Municipios no certificados del 
Departamento.</t>
  </si>
  <si>
    <t>DESARROLLARÁ E IMPLEMENTARÁ TECNOLOGÍAS CONVERGENTES EN EL SECTOR TURISMO, PARA LA COMPETITIVIDAD Y EL DESARROLLO ECONÓMICO DEL DEPARTAMENTO DEL MAGDALENA. PARA ESTO, SE ADAPTARÁN ESCENARIOS CON TECNOLOGÍAS CONVERGENTES, SISTEMAS DE INFORMACIÓN Y CONDICIONES SEGURAS PARA EL DISFRUTE DE TURISMO E INCREMENTARÁN LAS CAPACIDADES EMPRESARIALES EN CTEI PARA ATENDER PROBLEMÁTICAS DERIVADAS DEL COVID EN 14 MUNICIPIOS.</t>
  </si>
  <si>
    <t xml:space="preserve">1. Desarrollar iniciativas de agroecología mediante tecnologías alternativas en (300) hectáreas para la transformación de la cultura productiva
2. Formular e implementar (1) plan 
de impulso y formalización del 
Turismo
3. Promover la creación de (1) 
cooperativa de turismo. 
4. Crear e implementar (3) 
estrategias para el desarrollo 
de mercados turísticos 
especializados como el 
agroturismo, aviturismo, musical, 
gastronómico, étnico y de 
aventura entre otros
5. Crear (1) programa para el 
desarrollo del ecoturistico como 
una estrategia de apropiación 
social del turismo de naturaleza.
</t>
  </si>
  <si>
    <t>APOYO A GESTORES CULTURALES</t>
  </si>
  <si>
    <t>IMPLEMENTAR ACCIONES DE FOMENTO DE LA CREACIÓN, PRODUCCIÓN, CIRCULACIÓN Y CONSUMO DE BIENES Y SERVICIOS CULTURALES CON ENFOQUE DIFERENCIAL ÉTNICO Y DE GÉNERO DE LAS PRÁCTICAS DE MÚSICAS VALLENATAS Y DE PITOS &amp; TAMBORES DE LA CUMBIA.</t>
  </si>
  <si>
    <t xml:space="preserve">1. Crear y poner en operación (1) fondo de estímulos para la gestión cultural, que permita el apoyo a proyectos e iniciativas creativas, donde tengan espacio las propuestas (físicas, virtuales y digitales) de promoción de la cultura y las artes, de los gestores culturales, colectivos y organizaciones culturales del Departamento. Las áreas de apoyo serán: artes visuales, artesanías, audiovisuales, danza, literatura, música, patrimonio, teatro entre otras.
2. Gestionar la profesionalización de (20) 
artistas y cultores del Departamento.
3. Implementar (1) ecosistema cultural de las 
músicas tradicionales de pitos y tambores de 
la cumbia
</t>
  </si>
  <si>
    <t>INNOVACIÓN AGROINDUSTRIAL</t>
  </si>
  <si>
    <t>FORTALECIMIENTO DE LAS CAPACIDADES DE INNOVACIÓN A TRAVÉS DE LA IMPLEMENTACIÓN DE SISTEMAS DE INNOVACIÓN EN EMPRESAS DEL SECTOR AGROINDUSTRIAL EN EL DEPARTAMENTO DE MAGDALENA</t>
  </si>
  <si>
    <t xml:space="preserve">1. Formular y ejecutar (3) proyectos experimentales de aprovechamiento de residuos municipales y/o agroindustriales.
2. Adaptar (4.000) hectáreas 
para la conformación de 
granjas cooperativas en ejidos, 
garantizando el abastecimiento 
de alimentos, seguridad 
alimentaria y la producción con 
cultivos agroindustrial 
3. Desarrollar la Fase I de 
(1) centro de innovación 
agroindustrial productivo y 
competitivo.
</t>
  </si>
  <si>
    <t>ECONOMÍA SOSTENIBLE</t>
  </si>
  <si>
    <t>ESTE PROYECTO BUSCA QUE CONVERJAN EL CONOCIMIENTO EN INNOVACIÓN, DETERMINANTE PARA CUALQUIER EMPRESAS O UNIDAD PRODUCTIVA EN CUALQUIER SECTOR DE LA ECONOMÍA EN EL PAÍS Y EL CONOCIMIENTO QUE FUNDAMENTA NEGOCIOS AMBIENTALMENTE SOSTENIBLES QUE APROVECHAN ECOSISTEMAS PROPIOS DEL DEPARTAMENTO DE UNA MANERA RESPONSABLE</t>
  </si>
  <si>
    <t xml:space="preserve">1. Gestionar un modelo de Banco de Hábitat para la regeneración y conservación de biodiversidad
2. Formular y ejecutar (3) 
proyectos experimentales de 
aprovechamiento de residuos 
municipales y/o agroindustriales.
3. Formular e implementar (1) plan 
para la reactivación del sector 
agropecuario
</t>
  </si>
  <si>
    <t>RED DE BIBLIOTECAS</t>
  </si>
  <si>
    <t>FORTALECER LA RED DEPARTAMENTAL DE BIBLIOTECAS PÚBLICAS A TRAVÉS DE LA DOTACIÓN Y LA CUALIFICACIÓN DE LA MANO DE OBRA QUE PRESTA LOS SERVICIOS BIBLIOTECARIOS Y SALVAGUARDAR EL PATRIMONIO BIBLIOGRÁFICO Y DOCUMENTAL EN EL DEPARTAMENTO DEL MAGDALENA.</t>
  </si>
  <si>
    <t>1.4.1.2.3 Diseñar e implementar (1) ruta para el fortalecimiento de las capacidades de los bibliotecarios públicos y comunitarios del Departamento. 1.4.1.2.4 Gestionar la dotación de (20) bibliotecas escolares, públicas y comunitarias con el apoyo del Ministerio de Cultura y Ministerio de Educación Nacional.</t>
  </si>
  <si>
    <t>CAMPAÑAS AMBIENTALES</t>
  </si>
  <si>
    <t>IMPLEMENTACIÓN DE ACCIONES ENFOCADAS EN DISMINUIR O MINIMIZAR LA ALTA CONTAMINACIÓN AMBIENTAL GENERADA POR LA INADECUADA GESTIÓN DE PLÁSTICOS DE UN SOLO USO EN LOS CORREGIMIENTOS DE TASAJERA Y PALMIRA</t>
  </si>
  <si>
    <t>IMPLEMENTACIÓN DE ACCIONES DE RESPUESTA ANTE EMERGENCIAS Y MANEJO DE DESASTRES EN EL DEPARTAMENTO DEL MAGDALENA</t>
  </si>
  <si>
    <t>IMPLEMENTAR ACCIONES PARA DAR RESPUESTA ANTE EMERGENCIAS, Y MANEJO DE DESASTRE PARA FORTALECER LA GESTIÓN DEL RIESGO EN EL DEPARTAMENTO DEL MAGDALENA</t>
  </si>
  <si>
    <t xml:space="preserve">APOYO A LA REALIZACIÓN DE LOS I JUEGOS CENTROAMERICANOS Y DEL CARIBE DE MAR Y PLAYA EN EL DEPARTAMENTO DEL MAGDALENA </t>
  </si>
  <si>
    <t>BRINDAR APOYO TÉCNICO Y LOGÍSTICO PARA LA REALIZACIÓN DE LOS I JUEGOS CENTROAMERICANOS Y DEL CARIBE DE MAR Y PLAYA EN PRO DE BRINDAR ACOMPAÑAMIENTO TÉCNICO Y LOGÍSTICO PARA EL DESARROLLO DE COMPETENCIAS DEPORTIVAS DE TALLA INTERNACIONAL.</t>
  </si>
  <si>
    <t>Apoyar Técnica y logísticamente (30) eventos deportivos en el Departamento. Apoyar Técnica y logísticamente (2) eventos deportivos internacionales. Promover la participación de (80.000) personas en actividades físicas y recreo deportivas (de manera presencial y virtual) en el departamento.</t>
  </si>
  <si>
    <t>SEGURIDAD VÍAL</t>
  </si>
  <si>
    <t>IMPLEMENTACIÓN DE UNA BRIGADA DE SEGURIDAD VIAL DEL CAMBIO EN EL DEPARTAMENTO DEL MAGDALENA</t>
  </si>
  <si>
    <t>Formular e implementar (1) Plan Integral de Seguridad Vial del Magdalena.</t>
  </si>
  <si>
    <t>1. Mantener la cobertura y vincular (4.500) nuevos estudiantes a la educación preescolar, básica y media al sistema educativo público
2. Vincular a (2.000) nuevos 
niños y niñas de 0 a 3 años 
a la educación inicial para la 
primera infancia pública y de 
calidad.
3. Garantizar la vinculación 
(15.000) nuevos estudiantes: 
niños y niñas con discapacidad, 
estudiantes con capacidades 
o talentos excepcionales y 
adultos mayores de 15 años 
que se encuentra por fuera del 
sistema educativo</t>
  </si>
  <si>
    <t>1. Gestionar la dotación de (56.000) dispositivos, tablets y computadores con conexión a internet para entrega a estudiantes y docentes como recursos para garantizar la calidad educativa en la pandemia y postpandemia en los Colegios Públicos.
2. Poner en funcionamiento 
y dotar Escuelas de 
Transformación Digital 
para beneficiar a 100.000 
estudiantes y docentes de 
las Instituciones Educativas 
públicas en los (28) 
Municipios no certificados del 
Departamento
3. Poner en funcionamiento y 
dotación Escuelas CUMBIA 
de la música y de las artes 
en Instituciones Educativas 
públicas, para beneficiar 
(50.000) NNA y Jóvenes 
en (29) Municipios del 
Departamento.</t>
  </si>
  <si>
    <t>ALFABETIZACIÓN</t>
  </si>
  <si>
    <t>1. Alfabetizar (50.000) adultos y jóvenes mayores de 15 años mediante la vinculación de 2.000 voluntarios bachilleres, profesionales, funcionarios, entre otros
2. Consolidar (10.000) historias contadas 
por alfabetizados.
3. Suscribir (1) Alianza por el Cambio 
para la Alfabetización con amplia 
participación de la sociedad</t>
  </si>
  <si>
    <t>VÍAS SECUNDARIAS</t>
  </si>
  <si>
    <t>INFRAESTRUCTURA</t>
  </si>
  <si>
    <t>GENERACIÓN DE EMPLEO</t>
  </si>
  <si>
    <t>REVOLUCIÓN DE LA EDUCACIÓN Y BECAS DEL CAMBIO</t>
  </si>
  <si>
    <t>REVOLUCIÓN</t>
  </si>
  <si>
    <t>REVOLUCIÓN DE LA SALUD Y MEDICO EN TU CASA</t>
  </si>
  <si>
    <t>REVOLUCIÓN DEL AGUA AL PUEBLO</t>
  </si>
  <si>
    <t>INCLUSION SOCIAL Y RECONCIALIACION</t>
  </si>
  <si>
    <t>REVOLUCIÓN DEL TRABAJO Y VÍAS DEL CAMBIO</t>
  </si>
  <si>
    <t>DEPORTE Y RECREACIÓN</t>
  </si>
  <si>
    <t>30.000 PERSONAS ALFABETIZADAS</t>
  </si>
  <si>
    <t>ADQUISICIÓN DE DOTACIONES PEDAGÓGICAS PARA EL FORTALECIMIENTO DE LOS AMBIENTES PEDAGÓGICOS DE 183 AULAS DE PREESCOLAR DE LA ETC MAGDALENA.</t>
  </si>
  <si>
    <t>IMPLEMENTAR UNA ESTRATEGIA PARA LA FORMACIÓN INTENSIVA PARA EL ENTRENAMIENTO A LAS PRUEBAS SABER A 30.810 ESTUDIANTES DE LAS INSTITUCIONES EDUCATIVAS DEL DEPARTAMENTO DEL MAGDALENA</t>
  </si>
  <si>
    <t>IMPLEMENTAR ESTRATEGIA DE INCLUSIÓN CON HERRAMIENTAS TÉCNICAS Y DIDÁCTICAS DE FORMACIÓN, ASISTENCIAS TÉCNICAS Y PEDAGÓGICAS A 2.213 ESTUDIANTES EN LAS INSTITUCIONES EDUCATIVAS DEL DEPARTAMENTO DEL MAGDALENA</t>
  </si>
  <si>
    <t>CONSTRUIR Y DOTAR LOS ESPACIOS SANITARIOS PARA FORTALECER LA BIOSEGURIDAD EN LAS 125 SEDES RURALES EDUCATIVAS DISPERSAS EN LAS IED DE MUNICIPIOS NO CERTIFICADOS EN EL DEPARTAMENTO DEL MAGDALENA</t>
  </si>
  <si>
    <t>AMPLIACIÓN DE LA JORNADA ÚNICA MEDIANTE LA APROPIACIÓN SOCIAL DEL CONOCIMIENTO PARA DESARROLLAR CAPACIDADES Y HABILIDADES EN CTEI EN EL DEPARTAMENTO</t>
  </si>
  <si>
    <t xml:space="preserve"> FORMAR A 8.800 DOCENTES EN EL CUATRENIO QUE VOLUNTARIA Y PREVIAMENTE SELECCIONADOS, DE ACUERDO CON LOS CRITERIOS CONJUNTAMENTE ESTABLECIDOS POR LA SECRETARÍA DE EDUCACIÓN DEL MAGDALENA</t>
  </si>
  <si>
    <t>OBRAS COMPLEMENTARIAS EN SIETE (7) SEDES EDUCATIVAS (FFIE)</t>
  </si>
  <si>
    <t>BICICLETAS ESCOLARES PARA BENEFICIAR 6.800 ESTUDIANTES</t>
  </si>
  <si>
    <t>ATENCIÓN INTEGRAL</t>
  </si>
  <si>
    <t>IMPLEMENTACIÓN DE POLÍTICAS PÚBLICAS PARA LA ATENCIÓN INTEGRAL DE LA POBLACIÓN VULNERABLE FOCALIZADA EN EL DEPARTAMENTO DEL MAGDALENA.</t>
  </si>
  <si>
    <t>ATENCIÓN INTEGRAL  A 6.000 ADULTOS MAYORES EN LOS CENTROS DE BIENESTAR EN EL MAGDALENA</t>
  </si>
  <si>
    <t>33 FERIAS DE ACCESO MASIVO A PROGRAMAS Y SERVICIOS DIRIGIDOS A SUPERAR LA POBREZA EN LOS MUNICIPIOS</t>
  </si>
  <si>
    <t>PROYECTO CON CÓDIGO Y CON FINANCIACIÓN</t>
  </si>
  <si>
    <t>PROYECTO CON CÓDIGO Y SIN FINANCIACIÓN</t>
  </si>
  <si>
    <t>ACCIONES SECTORIALES Y COMUNITARIAS ENCAMINADAS A RECUPERAR LAS CAPACIDADES BÁSICAS DE LA AUTORIDAD SANITARIA EN LA NACIÓN Y TERRITORIOS PARA ACTUAR COMO PLANIFICADORES E INTEGRADORES DE LAS ACCIONES RELACIONADAS CON LA PRODUCCIÓN SOCIAL DE LA SALUD DENTRO Y FUERA DEL SECTOR SALUD, Y DE LA RESPUESTA  PROPIA DEL SECTOR</t>
  </si>
  <si>
    <t>OPERACIÓN DE LA PRESTACIÓN DE LOS SERVICIOS DE SALUD Y TECNOLOGÍAS, EN ZONAS ALEJADAS O DE DIFÍCIL ACCESO, A TRAVÉS DE INSTITUCIONES PÚBLICAS O INFRAESTRUCTURA PÚBLICA ADMINISTRADA POR TERCEROS UBICADAS EN ESTAS ZONAS, QUE SEAN MONOPOLIOS EN SERVICIOS TRAZADORES Y NO SOSTENIBLES POR VENTA DE SERVICIOS.</t>
  </si>
  <si>
    <t>VÍAS SECUNDARIAS
VÍAS TERCIARIAS</t>
  </si>
  <si>
    <t>BENEFICIARIOS</t>
  </si>
  <si>
    <r>
      <t xml:space="preserve">IMPLEMENTACIÓN DEL PROYECTO DE ALFABETIZACIÓN </t>
    </r>
    <r>
      <rPr>
        <b/>
        <sz val="10"/>
        <color theme="1"/>
        <rFont val="Arial"/>
        <family val="2"/>
      </rPr>
      <t>YO SÍ CAMBIO</t>
    </r>
    <r>
      <rPr>
        <sz val="10"/>
        <color theme="1"/>
        <rFont val="Arial"/>
        <family val="2"/>
      </rPr>
      <t xml:space="preserve"> EN EL DEPARTAMENTO DEL MAGDALENA </t>
    </r>
  </si>
  <si>
    <r>
      <t xml:space="preserve">FORTALECIMIENTO DE ESTABLECIMIENTOS EDUCATIVOS OFICIALES QUE IMPLEMENTEN LA JORNADA ÚNICA MEDIANTE LA APROPIACIÓN SOCIAL DEL CONOCIMIENTO PARA DESARROLLAR CAPACIDADES Y </t>
    </r>
    <r>
      <rPr>
        <b/>
        <sz val="10"/>
        <color theme="1"/>
        <rFont val="Arial"/>
        <family val="2"/>
      </rPr>
      <t xml:space="preserve">HABILIDADES EN CTEI </t>
    </r>
    <r>
      <rPr>
        <sz val="10"/>
        <color theme="1"/>
        <rFont val="Arial"/>
        <family val="2"/>
      </rPr>
      <t xml:space="preserve">EN EL DEPARTAMENTO DEL MAGDALENA </t>
    </r>
  </si>
  <si>
    <r>
      <t xml:space="preserve">IMPLEMENTACIÓN DEL PLAN DE </t>
    </r>
    <r>
      <rPr>
        <b/>
        <sz val="10"/>
        <color theme="1"/>
        <rFont val="Arial"/>
        <family val="2"/>
      </rPr>
      <t>PRUEBAS SABER</t>
    </r>
    <r>
      <rPr>
        <sz val="10"/>
        <color theme="1"/>
        <rFont val="Arial"/>
        <family val="2"/>
      </rPr>
      <t xml:space="preserve"> Y </t>
    </r>
    <r>
      <rPr>
        <b/>
        <sz val="10"/>
        <color theme="1"/>
        <rFont val="Arial"/>
        <family val="2"/>
      </rPr>
      <t>FORMACIÓN DOCENTE</t>
    </r>
    <r>
      <rPr>
        <sz val="10"/>
        <color theme="1"/>
        <rFont val="Arial"/>
        <family val="2"/>
      </rPr>
      <t xml:space="preserve"> EN EL DEPARTAMENTO DEL MAGDALENA</t>
    </r>
  </si>
  <si>
    <r>
      <t xml:space="preserve">FORTALECIMIENTO DE LA CALIDAD EDUCATIVA EN LAS INSTITUCIONES EDUCATIVAS DEL DEPARTAMENTO DEL MAGDALENA </t>
    </r>
    <r>
      <rPr>
        <b/>
        <sz val="10"/>
        <color theme="1"/>
        <rFont val="Arial"/>
        <family val="2"/>
      </rPr>
      <t>(PRUEBAS SABER - FORMACIÓN DOCENTE)</t>
    </r>
  </si>
  <si>
    <r>
      <t xml:space="preserve">FORTALECIMIENTO DEL DIALOGO INTERCULTURAL A TRAVÉS DE ESPACIOS DE EXPRESIÓN Y CIRCULACIÓN DE BIENES, SERVICIOS Y SABERES CULTURALES EN EL DEPARTAMENTO DEL MAGDALENA </t>
    </r>
    <r>
      <rPr>
        <b/>
        <sz val="10"/>
        <color theme="1"/>
        <rFont val="Arial"/>
        <family val="2"/>
      </rPr>
      <t>(FESTIVALES)</t>
    </r>
  </si>
  <si>
    <r>
      <t xml:space="preserve">FORTALECIMIENTO DE LA </t>
    </r>
    <r>
      <rPr>
        <b/>
        <sz val="10"/>
        <color theme="1"/>
        <rFont val="Arial"/>
        <family val="2"/>
      </rPr>
      <t>RED DEPARTAMENTAL DE BIBLIOTECAS</t>
    </r>
    <r>
      <rPr>
        <sz val="10"/>
        <color theme="1"/>
        <rFont val="Arial"/>
        <family val="2"/>
      </rPr>
      <t xml:space="preserve"> PÚBLICAS DEL DEPARTAMENTO DEL MAGDALENA </t>
    </r>
  </si>
  <si>
    <r>
      <t>IMPLEMENTACIÓN DEL</t>
    </r>
    <r>
      <rPr>
        <b/>
        <sz val="10"/>
        <color theme="1"/>
        <rFont val="Arial"/>
        <family val="2"/>
      </rPr>
      <t xml:space="preserve"> ECOSISTEMA CREATIVO</t>
    </r>
    <r>
      <rPr>
        <sz val="10"/>
        <color theme="1"/>
        <rFont val="Arial"/>
        <family val="2"/>
      </rPr>
      <t xml:space="preserve"> DE LAS MÚSICAS VALLENATAS Y DE PITOS Y TAMBORES DE LA CUMBIA EN EL DEPARTAMENTO DEL MAGDALENA </t>
    </r>
  </si>
  <si>
    <r>
      <t>FORTALECIMIENTO DEL DEPORTE DE ALTO RENDIMIENTO EN EL DEPARTAMENTO DEL MAGDALENA</t>
    </r>
    <r>
      <rPr>
        <b/>
        <sz val="10"/>
        <color theme="1"/>
        <rFont val="Arial"/>
        <family val="2"/>
      </rPr>
      <t xml:space="preserve"> (ALTO RENDIMIENTO Y LIGAS)</t>
    </r>
  </si>
  <si>
    <r>
      <t>DESARROLLO DEL PROGRAMA DE</t>
    </r>
    <r>
      <rPr>
        <b/>
        <sz val="10"/>
        <color theme="1"/>
        <rFont val="Arial"/>
        <family val="2"/>
      </rPr>
      <t xml:space="preserve"> ESCUELAS POPULARES DEL DEPORTE</t>
    </r>
    <r>
      <rPr>
        <sz val="10"/>
        <color theme="1"/>
        <rFont val="Arial"/>
        <family val="2"/>
      </rPr>
      <t xml:space="preserve"> EN EL DEPARTAMENTO DEL MAGDALENA</t>
    </r>
  </si>
  <si>
    <r>
      <t xml:space="preserve">DESARROLLO DEL </t>
    </r>
    <r>
      <rPr>
        <b/>
        <sz val="10"/>
        <color theme="1"/>
        <rFont val="Arial"/>
        <family val="2"/>
      </rPr>
      <t>PROGRAMA CAMBIA Y MUEVETE</t>
    </r>
    <r>
      <rPr>
        <sz val="10"/>
        <color theme="1"/>
        <rFont val="Arial"/>
        <family val="2"/>
      </rPr>
      <t xml:space="preserve"> POR LA VIDA 2020-2023 EN DEL DEPARTAMENTO DEL MAGDALENA</t>
    </r>
  </si>
  <si>
    <r>
      <t xml:space="preserve">PRESTACIÓN DE SERVICIO DE </t>
    </r>
    <r>
      <rPr>
        <b/>
        <sz val="10"/>
        <color theme="1"/>
        <rFont val="Arial"/>
        <family val="2"/>
      </rPr>
      <t>CONECTIVIDAD A INTERNET</t>
    </r>
    <r>
      <rPr>
        <sz val="10"/>
        <color theme="1"/>
        <rFont val="Arial"/>
        <family val="2"/>
      </rPr>
      <t xml:space="preserve"> EN SEDES EDUCATIVAS OFICIALES , EN EL MARCO DEL PROGRAMA ESTRATEGIA CONECTIVIDAD ESCOLAR MAGDALENA.</t>
    </r>
  </si>
  <si>
    <r>
      <t xml:space="preserve">IMPLEMENTACIÓN DEL PROGRAMA </t>
    </r>
    <r>
      <rPr>
        <b/>
        <sz val="10"/>
        <color theme="1"/>
        <rFont val="Arial"/>
        <family val="2"/>
      </rPr>
      <t xml:space="preserve">"CICLAS PARA LA ALEGRÍA" </t>
    </r>
    <r>
      <rPr>
        <sz val="10"/>
        <color theme="1"/>
        <rFont val="Arial"/>
        <family val="2"/>
      </rPr>
      <t>EN EL MARCO DEL PLAN DE SEGURIDAD VIAL DEL DEPARTAMENTO DEL MAGDALENA</t>
    </r>
  </si>
  <si>
    <r>
      <t xml:space="preserve">ADQUISICIÓN Y DOTACIÓN DE </t>
    </r>
    <r>
      <rPr>
        <b/>
        <sz val="10"/>
        <color theme="1"/>
        <rFont val="Arial"/>
        <family val="2"/>
      </rPr>
      <t>UNIDADES MÓVILES</t>
    </r>
    <r>
      <rPr>
        <sz val="10"/>
        <color theme="1"/>
        <rFont val="Arial"/>
        <family val="2"/>
      </rPr>
      <t xml:space="preserve"> PARA EL FORTALECIMIENTO Y PRESTACIÓN DE LA OFERTA SOCIAL DEL PROGRAMA RED EQUIDAD EN EL DEPARTAMENTO DEL MAGDALENA </t>
    </r>
    <r>
      <rPr>
        <b/>
        <sz val="10"/>
        <color theme="1"/>
        <rFont val="Arial"/>
        <family val="2"/>
      </rPr>
      <t>(FERIAS DE LA EQUIDAD)</t>
    </r>
  </si>
  <si>
    <r>
      <rPr>
        <b/>
        <sz val="10"/>
        <color theme="1"/>
        <rFont val="Arial"/>
        <family val="2"/>
      </rPr>
      <t xml:space="preserve">MEJORAMIENTO DE INFRAESTRUCTURA BÁSICA </t>
    </r>
    <r>
      <rPr>
        <sz val="10"/>
        <color theme="1"/>
        <rFont val="Arial"/>
        <family val="2"/>
      </rPr>
      <t xml:space="preserve">EN INSTITUCIONES EDUCATIVAS DE MUNICIPIOS NO CERTIFICADOS DEL DEPARTAMENTO DEL MAGDALENA </t>
    </r>
    <r>
      <rPr>
        <b/>
        <sz val="10"/>
        <color theme="1"/>
        <rFont val="Arial"/>
        <family val="2"/>
      </rPr>
      <t>(COLEGIOS DEL CAMBIO)</t>
    </r>
  </si>
  <si>
    <r>
      <t>CONSTRUCCIÓN Y ADECUACIÓN DE</t>
    </r>
    <r>
      <rPr>
        <b/>
        <sz val="10"/>
        <color theme="1"/>
        <rFont val="Arial"/>
        <family val="2"/>
      </rPr>
      <t xml:space="preserve"> OBRAS COMPLEMENTARIAS </t>
    </r>
    <r>
      <rPr>
        <sz val="10"/>
        <color theme="1"/>
        <rFont val="Arial"/>
        <family val="2"/>
      </rPr>
      <t xml:space="preserve">EN SEDES EDUCATIVAS OFICIALES DEL DEPARTAMENTO DEL MAGDALENA </t>
    </r>
    <r>
      <rPr>
        <b/>
        <sz val="10"/>
        <color theme="1"/>
        <rFont val="Arial"/>
        <family val="2"/>
      </rPr>
      <t>(COLEGIOS DEL CAMBIO FFIE)</t>
    </r>
  </si>
  <si>
    <r>
      <t xml:space="preserve">IMPLEMENTACIÓN DEL PLAN INTEGRAL DE SEGURIDAD Y CONVIVENCIA CIUDADANA EN EL DEPARTAMENTO DEL MAGDALENA </t>
    </r>
    <r>
      <rPr>
        <b/>
        <sz val="10"/>
        <color theme="1"/>
        <rFont val="Arial"/>
        <family val="2"/>
      </rPr>
      <t>(30 MOTOS - 5 VEHICULOS - EQUIPOS TECNOLOGÍCOS)</t>
    </r>
  </si>
  <si>
    <r>
      <rPr>
        <b/>
        <sz val="10"/>
        <color theme="1"/>
        <rFont val="Arial"/>
        <family val="2"/>
      </rPr>
      <t xml:space="preserve">ADECUACIÓN DE LA CASA DE EMPODERAMIENTO PARA LAS MUJERES </t>
    </r>
    <r>
      <rPr>
        <sz val="10"/>
        <color theme="1"/>
        <rFont val="Arial"/>
        <family val="2"/>
      </rPr>
      <t>Y SUS NÚCLEOS FAMILIARES QUE HAN SIDO VICTIMAS DE VIOLENCIA EN EL DEPARTAMENTO DEL MAGDALENA</t>
    </r>
  </si>
  <si>
    <r>
      <t xml:space="preserve">FORTALECIMIENTO INSTITUCIONAL PARA LA TRANSPARENCIA, PARTICIPACIÓN CIUDADANA, CONTROL Y RESPONSABILIDAD SOCIAL Y ANTICORRUPCIÓN EN EL MARCO DE LA REVOLUCIÓN DEL GOBIERNO POPULAR EN EL DEPARTAMENTO DEL MAGDALENA. </t>
    </r>
    <r>
      <rPr>
        <b/>
        <sz val="10"/>
        <color theme="1"/>
        <rFont val="Arial"/>
        <family val="2"/>
      </rPr>
      <t>(VALLAS PUBLICITARIAS)</t>
    </r>
  </si>
  <si>
    <r>
      <t xml:space="preserve">FORTALECIMIENTO DE LAS ACCIONES DE GESTIÓN, DE PROMOCIÓN DE LA SALUD Y LA GESTIÓN DEL RIESGO COLECTIVO DE LA AUTORIDAD SANITARIA DEL DEPARTAMENTO DEL MAGDALENA. </t>
    </r>
    <r>
      <rPr>
        <b/>
        <sz val="10"/>
        <color theme="1"/>
        <rFont val="Arial"/>
        <family val="2"/>
      </rPr>
      <t>(MEDICO EN TU CASA)</t>
    </r>
  </si>
  <si>
    <r>
      <t xml:space="preserve">IMPLEMENTACIÓN DE ESTRATEGIAS PARA EL FORTALECIMIENTO DE LA SEGURIDAD ALIMENTARIA EN EL DEPARTAMENTO DEL MAGDALENA </t>
    </r>
    <r>
      <rPr>
        <b/>
        <sz val="10"/>
        <color theme="1"/>
        <rFont val="Arial"/>
        <family val="2"/>
      </rPr>
      <t>(DESNUTRICIÓN)</t>
    </r>
  </si>
  <si>
    <r>
      <t xml:space="preserve">SANEAMIENTO DE LA DEUDA POR LOS SERVICIOS DE SALUD PRESTADOS A LA POBLACIÓN POBRE NO ASEGURADA, SUBSIDIADA, EXTRANJERA Y NACIONALES FRONTERIZOS EN EL DEPARTAMENTO DEL MAGDALENA </t>
    </r>
    <r>
      <rPr>
        <b/>
        <sz val="10"/>
        <color theme="1"/>
        <rFont val="Arial"/>
        <family val="2"/>
      </rPr>
      <t>(SANEAMIENTO FISCAL Y FINANCIERO)</t>
    </r>
  </si>
  <si>
    <r>
      <t xml:space="preserve">FORTALECIMIENTO DE CAPACIDADES INSTALADAS DE CIENCIA Y TECNOLOGÍA PARA ATENDER PROBLEMÁTICAS ASOCIADAS CON AGENTES BIOLÓGICOS DE ALTO RIESGO PARA LA SALUD HUMANA EN EL DEPARTAMENTO DEL MAGDALENA </t>
    </r>
    <r>
      <rPr>
        <b/>
        <sz val="10"/>
        <color theme="1"/>
        <rFont val="Arial"/>
        <family val="2"/>
      </rPr>
      <t>(LABORATORIO DE SALUD PÚBLICA)</t>
    </r>
  </si>
  <si>
    <t>LABORATORIO DE SALUD PÚBLICA
LABORATORIO UCC
LABORATORIO UNIMAG
30 MIL PRUEBAS COVID</t>
  </si>
  <si>
    <r>
      <t xml:space="preserve">REMODELACIÓN DE LAS ÁREAS DE URGENCIAS, HOSPITALIZACIÓN Y CONSULTA EXTERNA ESPECIALIZADA DE LA E.S.E. - </t>
    </r>
    <r>
      <rPr>
        <b/>
        <sz val="10"/>
        <color theme="1"/>
        <rFont val="Arial"/>
        <family val="2"/>
      </rPr>
      <t>HOSPITAL SAN RAFAEL DE FUNDACIÓN-</t>
    </r>
    <r>
      <rPr>
        <sz val="10"/>
        <color theme="1"/>
        <rFont val="Arial"/>
        <family val="2"/>
      </rPr>
      <t xml:space="preserve"> MAGDALENA</t>
    </r>
  </si>
  <si>
    <r>
      <t xml:space="preserve">ESTUDIOS Y DISEÑOS PARA LA CONSTRUCCIÓN DE INFRAESTRUCTURA SOCIAL Y COMUNITARIA 
</t>
    </r>
    <r>
      <rPr>
        <b/>
        <sz val="10"/>
        <color theme="1"/>
        <rFont val="Arial"/>
        <family val="2"/>
      </rPr>
      <t>(COLEGIOS DEL CAMBIO CONSTRUCCIÓN NUEVAS SEDES)
(HOSPITALES I II NIVEL )
(PUESTOS Y CENTROS 11)</t>
    </r>
  </si>
  <si>
    <r>
      <t xml:space="preserve">IMPLEMENTACIÓN DEL PROGRAMA DE BIENESTAR Y ATENCIÓN INTEGRAL PARA LA PROTECCIÓN Y GARANTIA DE LOS DERECHOS A LOS ADULTOS MAYORES EN EL DEPARTAMENTO DEL MAGDALENA. </t>
    </r>
    <r>
      <rPr>
        <b/>
        <sz val="10"/>
        <color theme="1"/>
        <rFont val="Arial"/>
        <family val="2"/>
      </rPr>
      <t>(CENTROS DE BIENESTAR)</t>
    </r>
  </si>
  <si>
    <r>
      <t xml:space="preserve">CONSTRUCCIÓN Y DOTACIÓN DEL </t>
    </r>
    <r>
      <rPr>
        <b/>
        <sz val="10"/>
        <color theme="1"/>
        <rFont val="Arial"/>
        <family val="2"/>
      </rPr>
      <t>CENTRO DE VIDA PARA EL ADULTO MAYOR EN EL MUNICIPIO DE CHIBOLO</t>
    </r>
    <r>
      <rPr>
        <sz val="10"/>
        <color theme="1"/>
        <rFont val="Arial"/>
        <family val="2"/>
      </rPr>
      <t>, MAGDALENA</t>
    </r>
  </si>
  <si>
    <r>
      <t xml:space="preserve">FORTALECIMIENTO DE LAS CAPACIDADES DE INNOVACIÓN MEDIANTE LA ADOPCIÓN E IMPLEMENTACIÓN DE PROCESOS DE </t>
    </r>
    <r>
      <rPr>
        <b/>
        <sz val="10"/>
        <color theme="1"/>
        <rFont val="Arial"/>
        <family val="2"/>
      </rPr>
      <t>ECONOMÍA CIRCULAR</t>
    </r>
    <r>
      <rPr>
        <sz val="10"/>
        <color theme="1"/>
        <rFont val="Arial"/>
        <family val="2"/>
      </rPr>
      <t xml:space="preserve"> EN LAS EMPRESAS DEL SECTOR AGROINDUSTRIAL EN EL DEPARTAMENTO DEL MAGDALENA </t>
    </r>
  </si>
  <si>
    <r>
      <t xml:space="preserve">IMPLEMENTACIÓN DE LA CAMPAÑA “NO SEAS PLÁSTICO”: UNA ESTRATEGIA PARA DISMINUIR EL CONSUMO Y MEJORAR LA GESTIÓN DE PLÁSTICOS DE UN SOLO USO, EN LOS CORREGIMIENTOS DE TASAJERA Y PALMIRA, MUNICIPIO DE PUEBLOVIEJO – DEPARTAMENTO DEL MAGDALENA </t>
    </r>
    <r>
      <rPr>
        <b/>
        <sz val="10"/>
        <color theme="1"/>
        <rFont val="Arial"/>
        <family val="2"/>
      </rPr>
      <t>(DESPLASTIFICA)</t>
    </r>
  </si>
  <si>
    <r>
      <t xml:space="preserve">FORTALECIMIENTO DE CAPACIDADES EN CTEI PARA EL APROVECHAMIENTO SOSTENIBLE DE LOS SERVICIOS ECOSISTÉMICOS A TRAVÉS DE LA CONSOLIDACIÓN DE </t>
    </r>
    <r>
      <rPr>
        <b/>
        <sz val="10"/>
        <color theme="1"/>
        <rFont val="Arial"/>
        <family val="2"/>
      </rPr>
      <t>NEGOCIOS VERDES</t>
    </r>
    <r>
      <rPr>
        <sz val="10"/>
        <color theme="1"/>
        <rFont val="Arial"/>
        <family val="2"/>
      </rPr>
      <t xml:space="preserve"> EN EL DEPARTAMENTO DEL MAGDALENA </t>
    </r>
  </si>
  <si>
    <t>ESTACIONES HIDROMETEREOLOGICAS</t>
  </si>
  <si>
    <t>SISTEMA BOMBERIL</t>
  </si>
  <si>
    <r>
      <t xml:space="preserve">FORTALECIMIENTO A LA CAPACIDAD PRODUCTIVA DE PEQUEÑOS PRODUCTORES AGROPECUARIOS DEL DEPARTAMENTO DEL MAGDALENA </t>
    </r>
    <r>
      <rPr>
        <b/>
        <sz val="10"/>
        <color theme="1"/>
        <rFont val="Arial"/>
        <family val="2"/>
      </rPr>
      <t>(BRIGADAS AGRARIAS)</t>
    </r>
  </si>
  <si>
    <t>BRIGADAS EMPRESARIALES</t>
  </si>
  <si>
    <r>
      <t xml:space="preserve">DESARROLLO Y APLICACIÓN DE TECNOLOGÍAS CONVERGENTES EN EL SECTOR TURISMO PARA LA COMPETITIVIDAD Y EL DESARROLLO ECONÓMICO DEL DEPARTAMENTO DEL MAGDALENA </t>
    </r>
    <r>
      <rPr>
        <b/>
        <sz val="10"/>
        <color theme="1"/>
        <rFont val="Arial"/>
        <family val="2"/>
      </rPr>
      <t xml:space="preserve">(RUTAS TURISTICAS) </t>
    </r>
  </si>
  <si>
    <r>
      <t xml:space="preserve">DESARROLLO DE </t>
    </r>
    <r>
      <rPr>
        <b/>
        <sz val="10"/>
        <color theme="1"/>
        <rFont val="Arial"/>
        <family val="2"/>
      </rPr>
      <t xml:space="preserve">EVENTOS Y COMPETENCIAS DEPORTIVAS </t>
    </r>
    <r>
      <rPr>
        <sz val="10"/>
        <color theme="1"/>
        <rFont val="Arial"/>
        <family val="2"/>
      </rPr>
      <t>EN EL DEPARTAMENTO DEL MAGDALENA.</t>
    </r>
  </si>
  <si>
    <t>ESTUDIOS Y DISEÑOS VÍAS SECUNDARIAS</t>
  </si>
  <si>
    <r>
      <t xml:space="preserve">MEJORAMIENTO, MANTENIMIENTO Y/O REHABILITACIÓN DE LA RED VIAL SECUNDARIA Y TERCIARIA A TRAVÉS DEL </t>
    </r>
    <r>
      <rPr>
        <b/>
        <sz val="10"/>
        <color theme="1"/>
        <rFont val="Arial"/>
        <family val="2"/>
      </rPr>
      <t>BANCO DE MAQUINARIA AMARILLA</t>
    </r>
    <r>
      <rPr>
        <sz val="10"/>
        <color theme="1"/>
        <rFont val="Arial"/>
        <family val="2"/>
      </rPr>
      <t xml:space="preserve"> EN EL DEPARTAMENTO DEL MAGDALENA</t>
    </r>
  </si>
  <si>
    <r>
      <t xml:space="preserve">IMPLEMENTACIÓN DE UNA ESTRATEGIA DE REACTIVACIÓN ECONÓMICA Y GENERACIÓN DE EMPLEO EN EL DEPARTAMENTO DEL MAGDALENA </t>
    </r>
    <r>
      <rPr>
        <b/>
        <sz val="10"/>
        <color theme="1"/>
        <rFont val="Arial"/>
        <family val="2"/>
      </rPr>
      <t>(BRIGADAS EMPRESARIALES)</t>
    </r>
  </si>
  <si>
    <r>
      <t xml:space="preserve">REMODELACIÓN Y DOTACIÓN PARA LA PRESTACIÓN DE LOS SERVICIOS DE REHABILITACIÓN, IMAGENOLOGÍA Y CARDIOLOGÍA EN LA ESE </t>
    </r>
    <r>
      <rPr>
        <b/>
        <sz val="10"/>
        <color theme="1"/>
        <rFont val="Arial"/>
        <family val="2"/>
      </rPr>
      <t>HOSPITAL SAN CRISTOBAL DE CIÉNAGA</t>
    </r>
    <r>
      <rPr>
        <sz val="10"/>
        <color theme="1"/>
        <rFont val="Arial"/>
        <family val="2"/>
      </rPr>
      <t xml:space="preserve"> MAGDALENA</t>
    </r>
  </si>
  <si>
    <r>
      <rPr>
        <sz val="10"/>
        <color theme="1"/>
        <rFont val="Arial"/>
        <family val="2"/>
      </rPr>
      <t xml:space="preserve">REHABILITACIÓN Y OPERACIÓN DE TRES </t>
    </r>
    <r>
      <rPr>
        <b/>
        <sz val="10"/>
        <color theme="1"/>
        <rFont val="Arial"/>
        <family val="2"/>
      </rPr>
      <t>ESTACIONES HIDROMETEOROLÓGICAS</t>
    </r>
    <r>
      <rPr>
        <sz val="10"/>
        <color theme="1"/>
        <rFont val="Arial"/>
        <family val="2"/>
      </rPr>
      <t xml:space="preserve"> EN LA CUENCA DEL RIO FUNDACIÓN COMO PARTE DE UN SISTEMA DE ALERTAS TEMPRANA PARA REDUCIR EL RIESGO DE DESASTRES POR EVENTOS DE AVENIDA TORRENCIAL, EN LA CUENCA DEL RIO FUNDACIÓN</t>
    </r>
    <r>
      <rPr>
        <b/>
        <sz val="10"/>
        <color theme="1"/>
        <rFont val="Arial"/>
        <family val="2"/>
      </rPr>
      <t xml:space="preserve"> </t>
    </r>
  </si>
  <si>
    <r>
      <rPr>
        <sz val="10"/>
        <color theme="1"/>
        <rFont val="Arial"/>
        <family val="2"/>
      </rPr>
      <t xml:space="preserve">FORTALECIMIENTO DEL </t>
    </r>
    <r>
      <rPr>
        <b/>
        <sz val="10"/>
        <color theme="1"/>
        <rFont val="Arial"/>
        <family val="2"/>
      </rPr>
      <t>SISTEMA BOMBERIL</t>
    </r>
    <r>
      <rPr>
        <sz val="10"/>
        <color theme="1"/>
        <rFont val="Arial"/>
        <family val="2"/>
      </rPr>
      <t xml:space="preserve"> PRESENTE EN EL DEPARTAMENTO DEL MAGDALENA </t>
    </r>
  </si>
  <si>
    <r>
      <t xml:space="preserve">IMPLEMENTACIÓN DE UNA BRIGADA DE SEGURIDAD VIAL DEL CAMBIO EN EL DEPARTAMENTO DEL MAGDALENA </t>
    </r>
    <r>
      <rPr>
        <b/>
        <sz val="10"/>
        <color theme="1"/>
        <rFont val="Arial"/>
        <family val="2"/>
      </rPr>
      <t>(CUADRILLA DE SEGURIDAD VÍAL)</t>
    </r>
  </si>
  <si>
    <t xml:space="preserve">DOTACIÓN DE 30.000 MOBILIARIO ESCOLAR Y 115.000 AGENDAS MULTIMATERIAS
DOTACIÓN DE SINFÓNICA Y ESCUELA DE CANTO
DOTACIÓN DE ESCUELAS DEPORTIVAS 
</t>
  </si>
  <si>
    <r>
      <t xml:space="preserve">ESTUDIOS Y DISEÑOS </t>
    </r>
    <r>
      <rPr>
        <sz val="10"/>
        <color theme="1"/>
        <rFont val="Arial"/>
        <family val="2"/>
      </rPr>
      <t>PARA EL MEJORAMIENTO Y/O REHABILITACIÓN DE LA MALLA VIAL DEL DEPARTAMENTO DEL MAGDALENA</t>
    </r>
    <r>
      <rPr>
        <b/>
        <sz val="10"/>
        <color theme="1"/>
        <rFont val="Arial"/>
        <family val="2"/>
      </rPr>
      <t xml:space="preserve"> (ESTUDIOS Y DISEÑOS VÍAS SECUNDARIAS)</t>
    </r>
  </si>
  <si>
    <t xml:space="preserve"> 
(COLEGIOS DEL CAMBIO CONSTRUCCIÓN NUEVAS SEDES)
(HOSPITALES I II NIVEL )
(PUESTOS Y CENTROS 11)</t>
  </si>
  <si>
    <t xml:space="preserve"> ESTRATEGIAS DE INCLUSIÓN EN LAS INSTITUCIONES EDUCATIVAS EN EL DEPARTAMENTO DEL MAGDALENA</t>
  </si>
  <si>
    <t>PRUEBAS SABER Y FORMACIÓN DOCENTE EN EL DEPARTAMENTO DEL MAGDALENA</t>
  </si>
  <si>
    <t>MEJORAMIENTO DE LA CALIDAD EDUCATIVA A TRAVÉS DE LA FORMACIÓN DE DOCENTES Y DIRECTIVOS DOCENTES EN EL DISEÑO, DESARROLLO CURRICULAR Y LA GESTIÓN PEDAGÓGICA EN LOS ESTABLECIMIENTOS EDUCATIVOS MAGDALENA</t>
  </si>
  <si>
    <r>
      <t>IMPLEMENTACIÓN DEL PROYECTO</t>
    </r>
    <r>
      <rPr>
        <b/>
        <sz val="10"/>
        <color theme="1"/>
        <rFont val="Arial"/>
        <family val="2"/>
      </rPr>
      <t xml:space="preserve"> "BECAS DEL CAMBIO"</t>
    </r>
    <r>
      <rPr>
        <sz val="10"/>
        <color theme="1"/>
        <rFont val="Arial"/>
        <family val="2"/>
      </rPr>
      <t xml:space="preserve"> MEDIANTE LA FINANCIACIÓN DEL PROYECTO EN EDUCAICÓN SUPERIOR PÚBLICA, GRATUITA Y DE CALIDAD EL DEPARTAMENTO DEL MAGDALENA</t>
    </r>
  </si>
  <si>
    <t>30 MIL
PERSONAS</t>
  </si>
  <si>
    <t>8.800
DOCENTES</t>
  </si>
  <si>
    <t>4.186
ESTUDIANTES</t>
  </si>
  <si>
    <t>2.450
ESTUDIANTES</t>
  </si>
  <si>
    <t xml:space="preserve">8.761
ESTUDIANTES
500
DOCENTES
</t>
  </si>
  <si>
    <t>3.717
ESTUDIANTES</t>
  </si>
  <si>
    <t>6.800
ESTUDIANTES</t>
  </si>
  <si>
    <t xml:space="preserve">100.000
ENTRE ESTUDIANTES, DOCENTES Y DIRECTIVOS DOCENTES.
</t>
  </si>
  <si>
    <t>12.880
BACHILLERES</t>
  </si>
  <si>
    <t>180.595
ESTUDIANTES</t>
  </si>
  <si>
    <t>5.828
ESTUDIANTES</t>
  </si>
  <si>
    <t>100
DEPORTISTAS</t>
  </si>
  <si>
    <t>100.000
NIÑOS Y NIÑAS</t>
  </si>
  <si>
    <t>80.000
PERSONAS</t>
  </si>
  <si>
    <t>1.449.087
PERSONAS</t>
  </si>
  <si>
    <t>293.255
PERSONAS</t>
  </si>
  <si>
    <t>10.000
MUJERES</t>
  </si>
  <si>
    <t>610.177
PERSONAS</t>
  </si>
  <si>
    <t>4.000
PERSONAS</t>
  </si>
  <si>
    <t>5.000
PERSONAS</t>
  </si>
  <si>
    <t>10.000
PERSONAS</t>
  </si>
  <si>
    <t>3.000
PERSONAS</t>
  </si>
  <si>
    <t>64.356
PERSONAS</t>
  </si>
  <si>
    <t>79.475
PERSONAS</t>
  </si>
  <si>
    <t>911.036
PERSONAS</t>
  </si>
  <si>
    <t>466.706
PERSONAS</t>
  </si>
  <si>
    <t>29.527
PERSONAS</t>
  </si>
  <si>
    <t>1.427.026
PERSONAS</t>
  </si>
  <si>
    <t>1.463.427
PERSONAS</t>
  </si>
  <si>
    <t>28.718
PERSONAS</t>
  </si>
  <si>
    <t>200
PERSONAS</t>
  </si>
  <si>
    <t>33.011
PERSONAS</t>
  </si>
  <si>
    <t xml:space="preserve">1.449.087
PERSONAS
</t>
  </si>
  <si>
    <t>38.272
PERSONAS</t>
  </si>
  <si>
    <t>716
AGRICULTORES</t>
  </si>
  <si>
    <t>3.790
AGRICULTORES</t>
  </si>
  <si>
    <t>100
AGRICULTORES</t>
  </si>
  <si>
    <t>244.175
PERSONAS</t>
  </si>
  <si>
    <t>1.500
PERSONAS</t>
  </si>
  <si>
    <t>400
PERSONAS</t>
  </si>
  <si>
    <t>259
BOMBEROS</t>
  </si>
  <si>
    <t>928.568
PERSONAS</t>
  </si>
  <si>
    <t>902.108
PERSONAS</t>
  </si>
  <si>
    <t>579.635
PERSONAS</t>
  </si>
  <si>
    <t>895.072
PERSONAS</t>
  </si>
  <si>
    <t xml:space="preserve">33.520
PERSONAS
</t>
  </si>
  <si>
    <t>515.969
PERSONAS</t>
  </si>
  <si>
    <t>económica y la generación de</t>
  </si>
  <si>
    <t>empleo.</t>
  </si>
  <si>
    <t>1. Reglamentar y poner en
funcionamiento (1) Red
Departamental de Bomberos
con construcción, dotación de
estaciones y fortalecimiento a
otros organismos de respuesta.</t>
  </si>
  <si>
    <t>1. Conformar (1) Comisión de
Expertos de Alto Nivel para
impulsar la reactivación
2. Formular e implementar (1) plan
de impulso y formalización para
los emprendimientos, la micro y
pequeñas empresas.
económica y la generación de
empleo.</t>
  </si>
  <si>
    <t>CONSTRUCCIÓN DE PAVIMENTO EN CONCRETO RÍGIDO DE VÍAS URBANAS POR MEDIO DE LA AUTOGESTIÓN COMUNITARIA EN EL DISTRITO DE SANTA MARTA, MAGDALENA</t>
  </si>
  <si>
    <t>PAVIMENTACIÓN DE 4,2 KILÓMETROS VÍAS DISTRIBUIDAS EN LOS BARRIOS EN EL DISTRITO DE SANTA MARTA</t>
  </si>
  <si>
    <t>200.000
PERSONAS</t>
  </si>
  <si>
    <t>1. Gestionar los estudios y
diseños y/o mantenimiento de
(300) kilómetros de la red vial
secundaria y terciaria.
2, Gestionar la construcción y/o
ampliación de la doble calzada
entre Ciénaga y Palermo en (10)
km.</t>
  </si>
  <si>
    <t>CONSTRUCCIÓN YO MEJORAMIENTO DE INFRAESTRUCTURA EDUCATIVA EN LOS MUNICIPIOS DEL DEPARTAMENTO DEL MAGDALENA</t>
  </si>
  <si>
    <t>RECURSOS PROPIOS</t>
  </si>
  <si>
    <t>SANEAMIENTO BASICO</t>
  </si>
  <si>
    <t>ESTUDIOS, DISEÑOS, CONSTRUCCIÓN, OPTIMIZACIÓN Y AMPLIACIÓN DE ACUEDUCTOS Y ALCANTARILLADOS EN COMUNIDADES PRIORIZADAS ETAPA I DEL DEPARTAMENTO DEL MAGDALENA *</t>
  </si>
  <si>
    <t>IMPLEMENTACIÓN DEL PROGRAMA DE ALIMENTACIÓN ESCOLAR PAE PARA EL CAMBIO EN EL DEPARTAMENTO DEL  MAGDALENA</t>
  </si>
  <si>
    <t>ELABORACION DE ESTUDIOS PARA LA CREACION DE LA INTITUCION UNIVERSITARIA DIGITAL DEL MAGDALENA EN EL DEPARTAMENTO DEL MAGDALENA</t>
  </si>
  <si>
    <t>44.622 PERSONAS</t>
  </si>
  <si>
    <t>ESTUDIOS DE PREINVERSION</t>
  </si>
  <si>
    <t>REVOLUCION DE LA EQUIDAD</t>
  </si>
  <si>
    <t>ESTUDIOS</t>
  </si>
  <si>
    <t>SGR - Asignación para la inversión regional 40%</t>
  </si>
  <si>
    <t>SALUD</t>
  </si>
  <si>
    <t>REVOLUCION DEL GOBIERNO POPULAR</t>
  </si>
  <si>
    <t>FORTALECIMIENTO DE LA CAPACIDAD TÉCNICA INSTITUCIONAL DE LA GESTIÓN DE PROYECTOS DE INVERSIÓN PARA EL CUMPLIMIENTO DEL PLAN DE DESARROLLO DEPARTAMENTAL DEL MAGDALENA</t>
  </si>
  <si>
    <t>MEJORAR LA CAPACIDAD DE RESPUESTA ADMINISTRATIVA  EN FORMULACIÓN, EVALUACIÓN, VIABILIZACIÓN, PRIORIZACIÓN Y SEGUIMIENTO DE PROYECTOS DE INVERSIÓN PUBLICA EN LA ADMINISTRACIÓN DEPARTAMENTAL</t>
  </si>
  <si>
    <t>1.449.087 PERSONAS</t>
  </si>
  <si>
    <t xml:space="preserve">IDENTIFICAR TODAS LAS COMUNIDADES INDIGENAS ASENTADAS EN EL DEPARTAMENTO DEL MAGDALENA </t>
  </si>
  <si>
    <t>6.681 PERSONAS</t>
  </si>
  <si>
    <t>Recursos propios</t>
  </si>
  <si>
    <t>ADECUACION Y DOTACION DE UN INMUEBLE TRADICIONAL PARA FUNCIONAMIENTO DE REGISTRADURÍA ETNICA AUXILIAR EN UN RESGUARDO INDIGENA KAKAWAURA- MUNICIPIO DE FUNDACION DEPARTAMENTO DE MAGDALENA</t>
  </si>
  <si>
    <t>INCLUSION SOCIAL</t>
  </si>
  <si>
    <t>REVOLUCION DEL EMPLEO Y PRODUCTIVIDAD</t>
  </si>
  <si>
    <t>INFRAESTRUCTURA VIAL</t>
  </si>
  <si>
    <t>FORMULACION Y VIABILIZACION DE PLANES PARA LA SEGURIDAD VIAL EN EL DEPARTAMENTO DEL MAGDALENA</t>
  </si>
  <si>
    <t>FORMULAR PLANES EN MATERIA DE SEGURIDAD VIAL EN EL DEPARTAMENTO DEL MAGDALENA</t>
  </si>
  <si>
    <t>TODO EL DEPARTAMENTO</t>
  </si>
  <si>
    <t>PROYECTO CON CONDIGO Y CON FINANCIACION</t>
  </si>
  <si>
    <t>SEGURIDAD VIAL</t>
  </si>
  <si>
    <t>APOYO A LA REACTIVACIÓN ECONOMICA Y EL CUBRIMIENTO DE LAS NECESIDADES DE LIQUIDEZ DE LAS EMPRESAS EN EL DEPARTAMENTO DEL MAGDALENA - BANCOLDEX</t>
  </si>
  <si>
    <t>DAR A CONOCER LA LINEA DE CREDITO "MAGDALENA ADELANTE" ESTRATEGIA GESTIONADAS POR LA GOBERNACIÓN DEL MAGDALENA</t>
  </si>
  <si>
    <t>2.700 PERSONAS</t>
  </si>
  <si>
    <t>COMPETITIVIDAD</t>
  </si>
  <si>
    <t>FORTALECIMIENTO PARA EL ASEGURAMIENTO DE LA PARTICIPACION EFECTIVA Y LA PROTECCION DE LOS DERECHOS FUNDAMENTALES, PLANES Y POLITICAS DE LAS VICTIMAS DEL CONFLICTO ARMADO EN EL DEPARTAMENTO DEL MAGDALENA</t>
  </si>
  <si>
    <t xml:space="preserve">DISMINUIR LA EXCLUSIÓN SOCIAL DE LA POBLACION EN LOS PROCESOS DE PARTICIPACIÓN CIUDADANA DEL DEPARTAMENTO DEL MAGDALENA </t>
  </si>
  <si>
    <t>IMPLEMENTACION DE LA ESTRATEGIA INTERNACIONAL CAPITALES AMERICANAS DE LA CULTURA, PARA EL FORTALECIMIENTO CULTURAL DEL DEPARTAMENTO DEL MAGDALENA</t>
  </si>
  <si>
    <t>FORTALECIMIENTO CULTURAL</t>
  </si>
  <si>
    <t>FORTALECER EL POSICIONAMIENTO CULTURAL DEL DEPARTAMENTO DEL MAGDALENA A NIVEL INTERNACIONAL</t>
  </si>
  <si>
    <t xml:space="preserve">1.4.1.4.2 Promover la creación de (1) agenda cultural que articule las manifestaciones culturales y artisticas de todos los municipios del Departamento y el Distrito de Santa Marta. </t>
  </si>
  <si>
    <t>EDUCACION</t>
  </si>
  <si>
    <t>FORTALECIMIENTO DE LAS CAPACIDADES DE RECURSO HUMANO DE LAS INSTITUCIONES EDUCATIVAS DEL DEPARTAMENTO CON EL FIN DE REALIZAR LAS FUNCIONES ADMINISTRATIVAS, DE LIMPIEZA, MANTENIMIENTO, CUIDADO Y CONSERVACION DE LAS SEDES EDUCATIVAS, MAGDALENA</t>
  </si>
  <si>
    <t>MEJORAR LAS CONDICIONES DE CUIDADO Y CONSERVACION DE LAS SEDES DE LAS INSTITUCIONES EDUCATIVAS DE LOS MUNICIPIOS NO CERTIFICADOS DEL DEPARTAMENTO DEL MAGDALENA</t>
  </si>
  <si>
    <t>109.860 PERSONAS</t>
  </si>
  <si>
    <t xml:space="preserve">1.2.1.2.3 Mantener la cobertura y vincular (4.500) nuevos estudiantes a la educación preescolar, básica y media al sistema educativo público. </t>
  </si>
  <si>
    <t xml:space="preserve">1.2.2.2.15 Gestionar la adecuación, construcción y/o dotación de (58) Instituciones Educativas públicas, así como gestionar, acompañar y coordinar las adecuaciones e intervenciones que se adelantan por parte del Gobierno Nacional. </t>
  </si>
  <si>
    <t xml:space="preserve">1.2.2.2.15 Gestionar la adecuación, construcción y/o dotación de (58) Instituciones Educativas públicas, así como gestionar, acompañar y coordinar las adecuaciones e intervenciones que se adelantan por parte del Gobierno Nacional. 1.2.3.1.1 Gestionar la construcción, adecuación y /o dotación de (6) centros Cambia en las subregiones, como sedes permanentes del Programa Universidad Pública al Pueblo en los municipios de Pivijay, Cienaga, Plato, El Banco, Fundación  y Santa Marta. 1.3.2.2.6 Gestionar la adecuación y/o construcción de (12) nuevos puestos y centros de salud. </t>
  </si>
  <si>
    <t>2.1.1.1 Restaurar y/o recuperar ambientalmente (1.300) hectareas en areas de cuencas hidricas, area de zonas costeras, caños y ríos deteriorados con participación de las comunidades indigenas y demás poblacíon. 2.1.1.1.4 Realizar (30) jornadas de capacitación y asistencia técnica agrícola y ambiental.</t>
  </si>
  <si>
    <r>
      <t xml:space="preserve">CONSTRUCCIÓN DEL </t>
    </r>
    <r>
      <rPr>
        <b/>
        <sz val="10"/>
        <color theme="1"/>
        <rFont val="Arial"/>
        <family val="2"/>
      </rPr>
      <t>CENTRO DE VIDA PARA EL ADULTO MAYOR EN EL MUNICIPIO DE GUAMAL,</t>
    </r>
    <r>
      <rPr>
        <sz val="10"/>
        <color theme="1"/>
        <rFont val="Arial"/>
        <family val="2"/>
      </rPr>
      <t xml:space="preserve"> MAGDALENA</t>
    </r>
  </si>
  <si>
    <t>DEPORTE Y RECREACION</t>
  </si>
  <si>
    <t>APOYO A LA REALIZACION DE LA SEXTA VALIDA NACIONAL DE PATINAJE CATEGORIA MAYORES Y TRANSICION DE LA MODALIDAD CARRERAS EN EL DISTRITO DE SANTA MARTA, MAGDALENA</t>
  </si>
  <si>
    <t>FORTALECER EL DESARROLLO DEL DEPORTE COMPETITIVO EN EL DEPARTAMENTO DEL MAGDALENA</t>
  </si>
  <si>
    <t>500 PERSONAS</t>
  </si>
  <si>
    <t xml:space="preserve">Promover la participación de (80.000) personas en actividades fisicas y recreo deportivas  ( de manera presencial y virtual) en el Departamento. Apoyar tecnicamente y logisticamente (30) eventos deportivos en el Departamento. </t>
  </si>
  <si>
    <t>IMPLEMENTACION DE LA ESTRATEGIA DE CORRESPONSABILIDAD DE LA POLITICA PUBLICA PARA LAS VICTIMAS DEL CONFLICTO ARMADO INTERNO EN EL DEPARTAMENTO DEL MAGDALENA</t>
  </si>
  <si>
    <t>MEJORAR LAS CONDICIONES PARA UNA VIDA DIGNA DE LAS VICTIMAS DEL CONFLICTO ARMADO EN EL DEPARTAMENTO DEL MAGDALENA</t>
  </si>
  <si>
    <t>342.617 PERSONAS</t>
  </si>
  <si>
    <t>Diseñar e implementar (1) Ruta de Ayuda Humanitaria Inmediata- AIH con el fin de atender las solicitudes de Municipios en Materia de subsidios y auxilio funerario.</t>
  </si>
  <si>
    <t>REVOLUCION DEL EMPLEO Y LA PRODUCTIVIDAD</t>
  </si>
  <si>
    <t>APOYO PARA LA PROMOCION DEPARTAMENTAL Y NACIONAL DEL DEPARTAMENTO DEL MAGDALENA COMO DESTINO TURISTICO MAGDALENA</t>
  </si>
  <si>
    <t xml:space="preserve">AUMENTAR LA PROMOCION DE ATRACTIVOS TURISTICOS DEL DEPARTAMENTO DEL MAGDALENA </t>
  </si>
  <si>
    <t>35.314 PERSONAS</t>
  </si>
  <si>
    <t xml:space="preserve">3.1.2.3.9 Crear e implementar (3) estrategias para el desarrollo de mercados turisticos especializados como el agroturismo, aviturismo,musical, gastronomico, etnico y de aventura entre otros.  3.1.2.1.3 Puesta en funcionamiento de (4) puntos de información turística. </t>
  </si>
  <si>
    <t>INSTITUCIONES EDUCATIVAS</t>
  </si>
  <si>
    <t>FORTALECIMIENTO DE LAS CAPACIDADES DE ATENCIÓN DE LAS RESIDENCIAS ESCOLARES EN INSTITUCIONES EDUCATIVAS DE LOS MUNICIPIOS DE ARACATACA, FUNDACION, MAGDALENA</t>
  </si>
  <si>
    <t>MEJORAR LAS CONDICIONES DE ATENCION DE LAS RESIDENCIAS ESCOLARES DE LAS POBLACIONES INDIGENAS EN LAS INSTITUCIONES EDUCATIVAS KANKAWARWA Y GUNMAKU DE LOS MUNICIPIOS DE ARACATACA Y FUNDACION DEL DEPARTAMENTO DEL MAGDALENA</t>
  </si>
  <si>
    <t>213 PERSONAS</t>
  </si>
  <si>
    <t xml:space="preserve">Mantener la cobertura y vincular (4.500) nuevos estudiantes a la educación preescolar, básica y media al sistema educativo público. </t>
  </si>
  <si>
    <r>
      <t xml:space="preserve">CONSTRUCCIÓN Y DOTACIÓN DE ESPACIOS SANITARIOS PARA FORTALECER LA BIOSEGURIDAD EN LAS SEDES RURALES EDUCATIVAS DISPERSAS EN LAS IED DE MUNICIPIOS NO CERTIFICADOS EN EL DEPARTAMENTO MAGDALENA </t>
    </r>
    <r>
      <rPr>
        <b/>
        <sz val="10"/>
        <color theme="1"/>
        <rFont val="Arial"/>
        <family val="2"/>
      </rPr>
      <t>(BATERIAS SANITARIAS)</t>
    </r>
  </si>
  <si>
    <t>MEJORAMIENTO E INFRAESTRUCTURA BASICA EN INSTITUCIONES EDUCATIVAS RURALES E INSTITUCIONES EDUCATIVAS DE ALTA DEMANDA RURAL DE MUNICIPIOS NO CERTIFICADOS MEDIANTE COFINANCIACION DE RECURSOS DEL FFIEEN EL DEPARTAMENTO DEL MAGDALENA</t>
  </si>
  <si>
    <t>MEJORAR LAS CONDICIONES PARA LA FORMACION Y EL DESARROLLO DE LAS COMPETENCIAS BASICAS Y SOCIALES DE LA POBLACION EN PROCESO DE FORMACION ESCOLAR</t>
  </si>
  <si>
    <t>1.714 PERSONAS</t>
  </si>
  <si>
    <t xml:space="preserve">Gestionar la adecuacion, construccion y/o dotación de (58) Instituciones Educativas públicas, así como gestionar, acompañar y coordinar las adecuaciones e intervenciones que se adelantan por parte del Gobierno Nacional. </t>
  </si>
  <si>
    <t>Realizar (30) jornadas de capacitación y asistencia técnica agrícola y ambiental. Fortalecer (5) centros de acopio y cooperativas de recicladores.</t>
  </si>
  <si>
    <t>Reglamentar y poner en funcionamiento  (1) fondo para la gestión del riesgo y cambio climático.</t>
  </si>
  <si>
    <t>1. Gestionar los estudios y
diseños y/o mantenimiento de
(300) kilómetros de la red vial
secundaria y terciaria.
ampliación de la doble calzada
entre Ciénaga y Palermo en (10)
km.</t>
  </si>
  <si>
    <t>OPTIMIZACION Y AMPLIACION DE LA PLANTA DE TRATAMIENTO DE AGUA POTABLE DEL MUNICIPIO DE PLATO, DEPARTAMENTO DEL MAGDALENA</t>
  </si>
  <si>
    <t xml:space="preserve">Implementar y fortalecer  (1) sistema de información para la gestión del riesgo y alertas tempranas. </t>
  </si>
  <si>
    <t>FORTALECIMIENTO DEL DESARROLLO ECONOMICO Y LA PROMOCION CULTURAL, ARTISTICA Y CREATIVA DE LOS GESTORES A TRAVÉS DE LA CONVOCATORIA DEL PROGRAMA DEPARTAMENTAL DE ESTIMULOS A LAS ARTES Y LA CULTURA " MACONDO CULTURAL"</t>
  </si>
  <si>
    <t>FOMENTAR EL CRECIMIENTO Y SOSTENIBILIDAD DE EMPRENDIMIENTOS CULTURALES, CREATIVOS Y ARTISTICOS DE MEDIANO Y LARGO PLAZO EN EL DEPARTAMENTO DEL MAGDALENA</t>
  </si>
  <si>
    <t>106 PERSONAS</t>
  </si>
  <si>
    <t xml:space="preserve">Crear y poner en operación (1) fondo de estímuloa para la gestión cultural, que permita el apoyo a proyectos e iniciativas creativas, donde tengan espacio las propuestas (fisicas, virtuales y digitales) de promoción de la cultura y las artes, de los gestores culturales, colectivos y organizaciones culturales del Departamento. </t>
  </si>
  <si>
    <t>HABILITACION DE LA AGENCIA PUBLICA DE GESTIÓN Y COLOCACION DE EMPLEO DEL DEPARTAMENTO DEL MAGDALENA</t>
  </si>
  <si>
    <t>EMPLEO Y EMPRENDIMIENTO</t>
  </si>
  <si>
    <t>PROPICIAR LAS CONDICIONES Y ESPACIO FISICO PARA LA INSERCIÓN LABORAL DE LAM POBLACIÓN MAS VULNERABLE DEL DEPARTAMENTO DEL MAGDALENA</t>
  </si>
  <si>
    <t>214 PERSONAS</t>
  </si>
  <si>
    <t>3.1.1.2.2 Brindar asistencia técnica (500) emprendedores para fortalecer y formalizar sus planes de negocio. 3.1.1.2.8 Suscribir (40) alianzas por el Cambio para el empleo, y el emprendimiento, con entidades como el SENA, OIT, Universidades, cajas de compensación, centros de formación, entre otros.</t>
  </si>
  <si>
    <t>GESTION DEL RIESGO</t>
  </si>
  <si>
    <t>REVOLUCION DEL EMPLEO Y LA COMPETITIVIDAD</t>
  </si>
  <si>
    <t>APOYO PARA LA FORMACION EN BILINGUISMO PARA EL TURISMO EN EL DEPARTAMENTO DEL MAGDALENA</t>
  </si>
  <si>
    <t xml:space="preserve">MEJORAR LAS CONDICIONES PARA LA FORMACION Y EDUCACIÓN SUPERIOR EN EL DEPARTAMENTO DEL MAGDALENA. </t>
  </si>
  <si>
    <t>1.463.427 PERSONAS</t>
  </si>
  <si>
    <t xml:space="preserve">2.1.2.1.5 Formular e  Implementar (1) plan de acción anual para la atención de puntos criticos a través del banco maquinaria amarilla. 3.3.1.1.1 Gestionar los estudios y diseños y/o mantenimiento de (300) kilometros de la red vial secundaria y terciaria. </t>
  </si>
  <si>
    <t>3.1.2.1.8 Implementar (1) campaña  " Magdalenense conoce al Magdalena".  3.1.2.1.9 Desarrollar (1) campaña de turismo social. 3.1.2.3.9 Crear e implementar (3) estrategias para el desarrollo de mercados turisticos especializados como el agroturismo, aviturismo, musical, gastronomico, etnico y de aventura entre otros.</t>
  </si>
  <si>
    <t>AUMENTAR LA COMPETITIVIDAD DE LOS PRESTADORES DE SERVICIOS PUBLICOS TURISTICOS DEL DEPARTAMENTO DEL MAGDALENA</t>
  </si>
  <si>
    <t>IMPLEMENTACION DE UN PLAN ESTRATEGICO DE COMUNICACIÓN ORGANIZACIONAL Y EXTERNA DE LA GOBERNACION DEL MAGDALENA</t>
  </si>
  <si>
    <t>MEJORAR EL NIVEL DE CONOCIMIENTO Y PARTICIPACION POR PARTE DE LAS COMUNIDADES DEL DEPARTAMENTO DEL MAGDALENA</t>
  </si>
  <si>
    <t>AUMENTAR LA PROMOCION DE LOS ATRACTIVOS TURISTICOS DEL DEPARTAMENTO DEL MAGDALENA</t>
  </si>
  <si>
    <t>3.1.2.3.9 Crear e implementar (3) estrategias para el desarrollo de mercados turisticos especializados como el agroturismo, aviturismo,musical, gastronomico, etnico y de aventura entre otros.  3.1.2.1.7 Suscribir (1) alianza por el cambio para el fortalecimiento de las empresas del sector turístico. (Nuevas herramientas tecnologicas, normas tecnicas sectoriales, certificaciones de calidad, entre otras. 3.1.2.1.3 Puest en funcionamiento de (4) puntos de información turística.</t>
  </si>
  <si>
    <t>CALIDAD EDUCATIVA</t>
  </si>
  <si>
    <t>FORTALECIMIENTO DE LA CALIDAD EDUCATIVA EN LAS INSTITUCIONES EDUCATIVAS DEL DEPARTAMENTO DEL MAGDALENA</t>
  </si>
  <si>
    <t>FORTALECER LA PERMANENCIA Y CONTINUIDAD A LA EDUCACION SUPERIOR EN EL DEPARTAMENTO DEL MAGDALENA</t>
  </si>
  <si>
    <t>1.2.2.2.6  Gestionar la dotación de (56.000) dispositivos,  tablets y computadoras con conexión a internet para entrega a estudiantes y docentes como recursos para garantizar la calidad educativa en la pandemia y postpandemia en los colegios públicos. 1.2.3.2.1 Beneficiar (30.000) bachilleres con acceso a becas de educación universitaria pública, gratuita, de calidad y pertinente en modalidades presencial, a distancia y digital en todas las subregiones del Departamento.</t>
  </si>
  <si>
    <t>PRODUCTIVIDAD</t>
  </si>
  <si>
    <t>PRODUCCION AGROPECUARIA</t>
  </si>
  <si>
    <t xml:space="preserve">FORTALECIMIENTO EN LA PRODUCTIVIDAD DE LA GANADERIA DOBLE PROPOSITO IMPLEMENTANDO SISTEMA DE ENSILAJE DE MAIZ Y SILVOPASTORIL, PARA MEJORAR LOS INGRESOS ECONOMICOS DE LA MUJER RURAL, VICTIMAS Y CAMPESINAS VULNERABLES EN CHIBOLO DEPARTAMENTO DEL MAGDALENA. </t>
  </si>
  <si>
    <t>MEJORAR LAS CONDICIONES PRODUCTIVAS Y DE GENERACION DE INGRESOS DE LAS FAMILIAS VINCULADAS AL PROYECTO A TRAVÉS DE LA GANADERIA DOBLE PROPÓSITO EN EL MUNICIPIO DE CHIBOLO DEPARTAMENTO DEL MAGDALENA</t>
  </si>
  <si>
    <t xml:space="preserve">Impulsar el desarrollo de (300) hectareas en sistemas silvopastorales.  Crear y poner en funcionamiento (44) bancos de forraje. Apoyar tecnica y financieramente (10) organizaciones de mujeres en el Departamento. </t>
  </si>
  <si>
    <t>ESTUDIOS PARA EL MEJORAMIENTO DE LA INFRAESTRUCTURA DE LAS IED DE 28 MUNICIPIOS NO CERTIFICADOS EN EL DEPARTAMENTO DEL MAGDALENA</t>
  </si>
  <si>
    <t>DISMINUIR LOS INDICES DE DESERCION ESCOLAR EN EL DEPARTAMENTO DEL MAGDALENA</t>
  </si>
  <si>
    <t>180.595 PERSONAS</t>
  </si>
  <si>
    <t>ESTUDIOS Y DISEÑOS PARA EL MEJORAMIENTO DE LA MALLA VIAL EN DIFERENTES MUNICIPIOS DE LA SUBREGION SUR DEL DEPARTAMENTO DEL MAGDALENA</t>
  </si>
  <si>
    <t>REALIZAR LAS ACCIONES PERTINENTES PARA MEJORAR LA INTERCOMUNICACION TERRESTRE DE LA POBLACION URBANA Y RURAL DEL DEPARTAMENTO DEL MAGDALENA</t>
  </si>
  <si>
    <t>185.647 PERSONAS</t>
  </si>
  <si>
    <t>3.3.1.1.1 Gestionar los estudios y diseños y/o mantenimiento de (300) kilometros de la red vial secundaria y terciaria.</t>
  </si>
  <si>
    <t>APOYO TECNICO Y FINANCIERO PARA LA ELABORACION DEL PLAN DE NEGOCIO Y ACCIONES DE RECONCILIACIÓN Y PAZ CON POBLACION REINCORPORADA DE LAS FARC-EP DEL DEPARTAMENTO DEL MAGDALENA</t>
  </si>
  <si>
    <t>BRINDAR ASISTENCIA TECNICA Y FINANCIERA A EMPRENDIMIENTO DE UN GRUPO ORGANIZADO DE REINCORPORADOS DE LAS FARC-EP</t>
  </si>
  <si>
    <t xml:space="preserve">4.2.1.2.3 Realizar (6) acciones con la población reincorporada con enfoque de reconciliación y paz.  4.2.1.2.6 Formular y ejecutar (1) proyecto de inclusión de la poblacíon reincorporada de las FARC-EP en programas de inclusión laboral promovidos por la administración (vinculación directa, bolsas de empleo, cajas de compensación).  3.1.1.2.2 Brindar asistencia técnica a (500) emprendedores para fortalecer y formalizar sus planes de negocio.  3.1.1.2.8 Susccribir (40) Alianzas por el Cambio para el empleo y el emprendimiento, con entidades como el SENA, OIT, Universidades, cajas de compensación, centros de formación, entre otros. </t>
  </si>
  <si>
    <t>895.072 PERSONAS</t>
  </si>
  <si>
    <t xml:space="preserve">4.1.2.1.5 Crear y poner en funcionamiento (1) sistema departamental de participación y poder popular. 4.1.2.1.8 Diseñar e implementar (1) hoja de ruta para la conformación de comités populares. </t>
  </si>
  <si>
    <t>DIVULGACION DE LA MARCA TERRITORIO DEL MAGDALENA</t>
  </si>
  <si>
    <t>DIVULGAR LA ESTRATEGIA CREADA PARA EL POSICIONAMIENTO DEL DEPARTAMENTO DEL MAGDALENA</t>
  </si>
  <si>
    <t xml:space="preserve">3.1.1.1.2 Formular e implementar (1) plan de reactivación económica. 3.1.1.1.3 Formular e implementar (1)  plan de impulso y formalización para los emprendimientos, la micro y pequeñas empresas. 3.1.1.1.4 Formular e implementar (1) plan de impulso y formalización del Turismo. 3.1.1.2.6 Implementar (1) producto Marca Magdalena y la presencia en eventos de promoción turística.  3.1.1.2.12 Gestionar la estructuración de  (1) recinto para ferias y eventos (Arena de eventos). 3.1.2.3.9 Crear e implementar (3) estrategias para el desarrollo de mercados turisticos especializados como el agroturismo, aviturismo, musical, gastronomico, etcnico y de aventura entre otros. </t>
  </si>
  <si>
    <t>IMPLEMENTACION DE LA ESTRATEGIA PREMIOS A LA EXCELENCIA EDUCATIVA EN EL DEPARTAMENTO DEL MAGDALENA</t>
  </si>
  <si>
    <t>MEJORAR LOS NIVELES DE CALIDAD EDUCATIVA DE LAS IED DEL DEPARTAMENTO DEL MAGDALENA</t>
  </si>
  <si>
    <t>22.250 PERSONAS</t>
  </si>
  <si>
    <t>1.2.2.1.2 Impulsar (4) eventos para premiar y reconocer la excelencia educativa de instituciones, directivos, docentes y estudiantes.</t>
  </si>
  <si>
    <t>FORTALECIMIENTO DE LA DOTACION ESCOLAR PARA GARANTIZAR LA COBERTURA Y PERMANENCIA DE LOS ESTUDIANTES DE LAS SEDES EDUCATIVAS OFICIALES EN EL DEPARTAMENTO</t>
  </si>
  <si>
    <t>MEJORAR LOS NIVELES DE CALIDAD EDUCATIVA Y PERMANENCIA DE LA POBLACION ESCOLAR EN EL DEPARTAMENTO  DEL MAGDALENA.</t>
  </si>
  <si>
    <t>87.846 PERSONAS</t>
  </si>
  <si>
    <t xml:space="preserve">1.2.2.2.15 Gestionar la dotación de mobiliario escolar de (77) Instituciones Educativas de los municipios no certificados del departamento del Magdalena. </t>
  </si>
  <si>
    <t>FORTALECIMIENTO DEL BIENESTAR LABORAL DE LOS RECTORES Y COORDINADORES DE LAS INSTITUCIONES EDUCATIVAS DE LOS MUNICIPIOS NO CERTIFICADOS EN EL DEPARTAMENTO DEL MAGDALENA</t>
  </si>
  <si>
    <t>253 PERSONAS</t>
  </si>
  <si>
    <t>FORTALECER EL BIENESTAR LABORAL DE LOS DIRECTIVOS DE LAS INSTITUCIONES EDUCATIVAS NO CERTIFICADAS</t>
  </si>
  <si>
    <t>1.2.2.1.4 Formular e implementar (1) plan de mejoramiento para la calidad educativa.</t>
  </si>
  <si>
    <t>RECREACION Y DEPORTE</t>
  </si>
  <si>
    <t>APOYO TECNICO Y LOGISTICO PARA LA REALIZACION DE LOS I JUEGOS CENTROAMERICANOS Y DEL CARIBE DE MAR Y PLAYA EN EL DEPARTAMENTO DEL MAGDALENA</t>
  </si>
  <si>
    <t>FORTALECER EL DESARROLLO DEL DEPORTE INTERNACIONAL DE ALTO RENDIMIENTO EN EL DEPARTAMENTO DEL MAGDALENA</t>
  </si>
  <si>
    <t xml:space="preserve">1.451  PERSONAS. </t>
  </si>
  <si>
    <t>Apoyar tecnica y logisticamente (30) eventos deportivos en el Departamento. Apoyar técnica y logisticamente (2) eventos deportivos internacionales. Promover la participación de (80.000) personas en actividades fisicas y recreodeportivas (de manera presencial y virtual) en el Departamento.</t>
  </si>
  <si>
    <t>DERECHOS HUMANOS</t>
  </si>
  <si>
    <t>FORMACION EN MECANISMOS CONSTITUCIONALES DE PROTECCION A LIDERESAS Y DEFENSORAS DE DERECHOS HUMANOS DEL DEPARTAMENTO DEL MAGDALENA</t>
  </si>
  <si>
    <t>FORTALECER LOS CONOCIMIENTOS EN LOS MECANISMOS CONSTITUCIONALES DE PROTECCION DE LOS DERECHOS HUMANOS Y LA DEFENSA DE LOS DERECHOS COMO UN DERECHO HUMANO Y ENFOQUE DE GENERO A LIDERESAS Y DEFENSORAS DE DDHH EN EL DEPARTAMENTO DEL MAGDALENA</t>
  </si>
  <si>
    <t>4.2.2.3.1 Formular e implementar (1) protocolo de protección temprana y temporal a lideres sociales para el acomnpañamiento, realización de tramites y/o otorgamiento (a demanda) de medidas policivas y materiales. 4.2.2.3.2 Formular e implementar (1) plan integral para seguridad y protección de comunidades, organizaciones, lideres sociales y defensores de derechos humanos. 4.2.2.3.3 Formular e implementar (1) politica publica de garantías para la labor de defensa de los DDHH con enfásis en prevención.</t>
  </si>
  <si>
    <t>TRANSITO Y TRANSPORTE</t>
  </si>
  <si>
    <t>IMPLEMENTACION DE ACCIONES DE SENSIBILIZACION VIAL Y REGULACION DEL TRANSITO Y TRANSPORTE EN EL DEPARTAMENTO DEL MAGDALENA</t>
  </si>
  <si>
    <t>MEJORAR EL CUMPLIMIENTO DE LAS NORMAS DE TRANSITO POR PARTE DE LOS ACTORES VIALES EN EL DEPARTAMENTO DEL MAGDALENA</t>
  </si>
  <si>
    <t>REVOLUCION AMBIENTAL</t>
  </si>
  <si>
    <t xml:space="preserve"> GESTION DEL RIESGO</t>
  </si>
  <si>
    <t>IMPLEMENTACION DE ACCIONES PARA CONOCER, REDUCIR Y MANEJAR EL GRADO DE VULNERABILIDAD ANTE DESASTRES Y EFECTOS NEGATIVOS DEL CAMBIO CLIMATICO EN EL DEPARTAMENTO DEL MAGDALENA</t>
  </si>
  <si>
    <t>IMPLEMENTAR ACCIONES PARA CONOCER, REDUCIR Y MANEJAR EL GRADO DE VULNERABILIDAD ANTE DESASTRES Y NEGATIVOS DEL CAMBIO CLIMÁTICO.</t>
  </si>
  <si>
    <t>2.1.2.4.1 Conformar y realizar jornadas de capacitacíon a (16) brigadas para el monitoreo, vigilancia y control de incendios forestales y alertas tempranas por riesgos.  2.1.2.4.5 Formular e implementar (1) plan de acción anual para la atención a puntos críticos. 2.1.2.4.6 Promover la implementación de (1) red de comunicaciones para la gestión del riesgo de desastres</t>
  </si>
  <si>
    <t>APOYO A LA SALVAGUARDIA DE EXPRESIONES CULTURALES PATRIMONIALES DEL MUNICIPIO DE SANTA BARBARA DE PINTO</t>
  </si>
  <si>
    <t>7.321 PERDSONAS</t>
  </si>
  <si>
    <t xml:space="preserve">1.4.1.1.1 Crear y poner en operación (1) fondo de estímulos para la gestión cultural. </t>
  </si>
  <si>
    <t>FORMACION EN MUSICA VALLENATA TRADICIONAL, PATRIMONIO INMATERIAL DE LA NACION Y DE LA HUMANIDAD, CON ENFASIS EN EL AIRE DEL SON DIRIGIDO A NIÑOS, ADOLESCENTES Y JOVENES EN EL MUNICIPIO DE PLATO</t>
  </si>
  <si>
    <t>50 NIÑOS</t>
  </si>
  <si>
    <t>PREVENCION, PREPARACION Y RESPUESTA ANTE EMERGENCIAS, MANEJO DE DESASTRES EN EL DEPARTAMENTO DEL MAGDALENA</t>
  </si>
  <si>
    <t>1.427.026 PERSONAS</t>
  </si>
  <si>
    <t xml:space="preserve">2.1.2.4.1 Conformar y realizar jornadas de capacitación a (16) brigadas para el monitoreo, vigilancia y control de incendios forestales y alertas tempranas por riesgos. 2.1.2.4.5 Formular e implementar (1) plan de acción anual para la atención de puntos críticos. 2.1.2.4.6 Promover la implementación de (1) red de comunicaciones para la gestión del riesgo de desastres. 2.1.2.4.7 Reglamentar y poner en funcionamiento (1) fondo para la gestión del riesgo y el cambio climático. 2.1.2.4.8 Poner en funcionamiento (1) Red Departamental de Bomberos. 2.1.2.4.11 Formular e implementar (1) política pública para la gestión del riesgo de desastres y el cambio climático. </t>
  </si>
  <si>
    <t>APOYO PROGRAMA DE RECONOCIMIENTO ARQUEOLOGICO DE LA CUENCA ALTA Y MEDIA DEL RIO BONDA, SANTA MARTA</t>
  </si>
  <si>
    <t>APOYO AL PRIMER ENCUENTRO REGIONAL DE FORJADORES DEL SON VALLENATO TRADICIONAL- SEDE ARIGUANI- MAGDALENA</t>
  </si>
  <si>
    <t>11.164 PERSONAS</t>
  </si>
  <si>
    <t>Formar a cinncuenta(50) niños, adolescentes y jovenes en la ejecución y/o interpretación del aire del Son de la musica Vallenata tradicional. Promover el desaarrollo integral de niñas, niños, adolescentes y jovenes del municipio de Plato, a través del desarrollo del proceso de formación en el aire del Son de la música Vallenata tradicional.  Consolidar el rol de la formación artística y cultural en procesos de intervención social integral dirigidos a la primera infancia, niñez y juventud, que permita la integración y participación de la familia y comunidad. Realizar (1) encuentro cultural donde se evidencie los resultados del proceso definitivo. Elaborar un (1) video registro que consigne la realización del proyecto y el impacto en sus participantes.</t>
  </si>
  <si>
    <t xml:space="preserve">4.1.1.2.3 Formular y gestionar la implementación de (1) plan de recuperación de cartera. 4.1.1.2.4 Fortalecer (1) Grupo Operativo de Rentas. 4.1.1.2.5 Crear y poner en funcionamiento (1) Casa de Rentas. 4.1.1.3.1 Pagar y liquidar (1) Acuerdo de Reestructuración de Pasivos.  4.1.1.3.2 Lograr el pago de los pensionados del Departamento a través del desahorro de los recursos del FONPET. </t>
  </si>
  <si>
    <t>FORTALECIMIENTO DE LAS ACCIONES DE GESTIÓN, DE PROMOCIÓN DE LA SALUD Y LA GESTIÓN DEL RIESGO COLECTIVO DE LA AUTORIDAD SANITARIA DEL DEPARTAMENTO DEL MAGDALENA. (MEDICO EN TU CASA)</t>
  </si>
  <si>
    <t>306.204 PERSONAS</t>
  </si>
  <si>
    <t>1.3.1.2.1 Medico en Casa. Poner en funcionamiento y dotar (90) equipos basicos de salud con enfoque en salud familiar y comunitaria.  1.3.1.2.9 Mantener en 95% las coberturas utiles de vacunacion de perros y gatos. 1.3.1.2.10 Realizar visitas de inspección, vigilancia y control a establecimientos de interés sanitario con enfoque de riesgo, en los (29) municipios. 1.3.1.2.11 Implementar en (29) municipios visitas de prevención, vigilancia y control del riesgo sanitario de los acueductos municipales y veredales, para reducir las enfermedades relacionadas con los factores ambientales. 1.3.1.2.12 Implementar el programa nacional de prevención, manejo y control de IRA y EDA en (29) municipios. 1.3.1.2.13 Realizar la programacion y contratación del plan de intervenciones colectivas en (29) municipios, a través de la estrategia de Atención Primaria en Salud.  1.3.1.2.14 Implementar en (10) municipios, la estrategia de gestión integrada acorde a lineamientos nacionales.  1.3.1.2.17 Implementar en (29) municipios jornadas de educacion sexual y reproductiva con enfasis en las enfermedades de transmisión sexual ETS (VIH/SIDA).  1.3.1.2.18 Implementar en (29) municipios capacitaciones en la prevención y atencion integral en ITS_VIH/SIDA con enfoque de vulnerabilidad a numero Profesionales de la salud en la red publica y privada.  1.3.1.2.19 Implementar en  (29) municipios acciones de deteccion temprana y tratamiento a la infección por sifilis en mujeres gestantes.  1.3.1.2.20 Diagnosticar oportunamente al 58% de las personas con enfermedad de Hansen. 1.3.1.2.21 Implementar estretegia 4x4  ampliada a 29 municipios. 1.3.1.2.22 y 1.3.1.2.23 Brindar a (29) municipios apoyo en la gestión de vigilancia en salud publica y sanitaria. (LSP). 1.3.1.2.24 y 1.3.1.2.27  Implementar (Res 4886 de 2018) en 29 municipios con politica pública de salud  mental. 1.3.1.2.28 Formular e implementar (1) plan territorial de reducción del consumo de sustancia psicoactivas.</t>
  </si>
  <si>
    <t>. REVOLUCIÓN DEL GOBIERNO POPULAR</t>
  </si>
  <si>
    <t>PLANEACION</t>
  </si>
  <si>
    <t>4.1.1.1.2 Implementar (1) estrategia para impulsar autonomía regional y el desarrollo sostenible de Departamento.</t>
  </si>
  <si>
    <t>4.1.1.1.3 Validar y adoptar (1) Plan de Ordenamiento Departamental- POD, que considere la vocación del uso del suelo, la zonificación del riesgo y la incorporación de los aspectos culturales, debido a la presencia de pueblos originarios y línea negra.</t>
  </si>
  <si>
    <t>4.1.1.1.6. Brindar asistencia técnica a (29) municipios para el fortalecimiento de capacidades en gestión pública, planeación, ordenamiento territorial y formulación de Productos para el desarrollo.</t>
  </si>
  <si>
    <t>4.1.1.1.7. Suscribir (1) Alianza por el Cambio para elaboración de cartografía para  Castro Multipropósito.</t>
  </si>
  <si>
    <t>4.1.1.1.8. Gestionar la conformación y dotación de (1) Equipo Técnico para temas de Catastro Multipropósito.</t>
  </si>
  <si>
    <t>4.1.1.1.9. Gestionar la implementación de (1) Sistema de Información Geográfica – SIG.</t>
  </si>
  <si>
    <t>4.1.1.1.10 Impulsar conformación de (1) esquema asociativo territorial para actuar como ente gestor del Castastro</t>
  </si>
  <si>
    <t>CONSTRUCCIÓN DE PAZ</t>
  </si>
  <si>
    <t>1. Reforma Rural Integral</t>
  </si>
  <si>
    <t>REVOLUCIÓN DE LA EQUIDAD</t>
  </si>
  <si>
    <t>VICTIMAS E INCLUSION SOCIAL</t>
  </si>
  <si>
    <t>PROTECCION DE DERECHOS</t>
  </si>
  <si>
    <t>APOYO LOGISTICO PARA EL DESARROLLO DE LAS ACCIONES Y EL FORTALECIMIENTO  E IMPLEMENTACIÓN  DE LAS ACTIVIDADES DE LA OFICINA DE PAZ, ATENCIÓN A VÍCTIMAS, DERECHOS HUMANOS Y POSTCONFLICTO EN EL DEPARTAMENTO DEL MAGDALENA</t>
  </si>
  <si>
    <t>DESARROLLO DE ACCIONES Y EL FORTALECIMIENTO E IMPLEMENTACIÓN DE LAS ACTIVIDADES DE  LA OFICINA DE LA PAZ, ATENCIÓN A VICTIMAS, DERECHOS HUMANOS Y POSTCONFLICTO</t>
  </si>
  <si>
    <t xml:space="preserve">1.1.1.10.1 Diseñar e implementar una (1) estrategia para la atención integral a poblaciones víctimas del conflicto armado, con enfoque étnico. 1.1.1.10.2 Convocar a quince (15) mesas de diálogo social para el seguimiento, acompañamiento y cumplimiento de las sentencias de restitución de tierras y las reparaciones colectivas. 1.1.1.10.3 Beneficiar a (5.000) victimas del conflicto armado con el cumplimiento de medidas de planes de reparaciones colectivas, con especial énfasis enlas que integren el enfoque étnico. 1.1.1.10.4 Beneficiar a (5.000) víctimas del conflicto armado con el cumplimiento de ordenes de sentencia de restitución de tierras, a través de iniciativas complementarias on especial énfasis en las que integren el enfoque étnico. 1.1.1.10.5 Garantizar el acceso a (1.000) muejes cabeza de familia, desplazadas o víctimas de otros hechos, con especial énfasis en los sobrevivientes de violencia sexual en el marco del conflicto armado a programas de restablecimiento de derechos y construcción de paz. 1.1.1.10.6 Diseñar e implementar (1) hoja de ruta para la asignación de recursos con alcaldías, gobierno nacional y cooperación internacional para confinanciación y apoyo técnico a procesos de reclamantes de tierras, retornos, reubicación y proyectos productivos para víctimas rurales. 1.1.1.10.9 Crear un (1) fondo de Verdad, Memoria y Paz como estrategia de Reconstrucción de la Memoria Histórica del conflicto Armado. 1.1.1.10.10 Apoyar técnica y financieramente (45) iniciativas de memoria histórica, verdad y justicia para la no repeticións y la reconciliación a través del fondo Verdad, Memoria y Paz en el Departamento. </t>
  </si>
  <si>
    <t xml:space="preserve">CULTURA </t>
  </si>
  <si>
    <t>IMPLEMENTAR UNA CONVOCATORIA DEPARTAMENTAL DE ESTIMULOS A LAS ARTES Y LA CULTURA "MACONDO CULTURAL" DIRIGIDO AL DESARROLLO Y FORTALECIMIENTO DEL SECTOR CULTURAL EN EL DEPARTAMENTO DEL MAGDALENA.</t>
  </si>
  <si>
    <t xml:space="preserve">1.4.1.1.1 Crear y poner en operación (1) fondo de estímulos para la gestión cultural, que permita el apoyo a proyectos e iniciativas creativas, donde tengan espacio las propuestas (físicas, virtuales y digitales) de promoción de la cultura y las artes. 1.4.1.1.3 Beneficiar a 500 personas en formulación y gestión de proyectos y emprendimiento cultural. </t>
  </si>
  <si>
    <t>AMBIENTE</t>
  </si>
  <si>
    <t>GESTION DEL RIESGO Y CAMBIO CLIMÁTICO</t>
  </si>
  <si>
    <t>FORTALECIMIENTO DE LA CAPACIDAD OPERATIVA Y TÉCNICA DE LA SECRETARÍA DE AMBIENTE, GESTIÓN DEL RIESGO DE DESASTRES Y CAMBIO CLIMÁTICO DEL DEPARTAMENTO DEL MAGDALENA</t>
  </si>
  <si>
    <t xml:space="preserve">ALTERNATIVA QUE CONTEMPLE LA DOTACIÓN PARA LA SECRETARÍA DE AMBIENTE, GESTIÓN DEL RIESGO DE DESASTRES Y CAMBIO CLIMATICO DE LA GOBERNACION DEL MAGDALENA DE HERRAMIENTAS TÉCNOLOGICAS, RECURSOS FISICOS, MOBILIARIOS Y EQUIPO HUMANO DE TRABAJO CON EL OBJETO DE FORTALECER EL DESEMPEÑO DE LA ENTIDAD Y EL LOGRO DE LOS INDICADORES PLANTEADOS EN EL PLAN DE DESARROLLO DEPARTAMENTAL 2020-2023 " ,MAGDALENA RENACE". </t>
  </si>
  <si>
    <t>1.476.665 PERSONAS</t>
  </si>
  <si>
    <t>2.1.2.1.11 Formular e implementar una polític pública para la gestión del riesgo y el cambio climático</t>
  </si>
  <si>
    <t>DOTACION ESCOLAR</t>
  </si>
  <si>
    <t>FORTALECIMIENTO DE LA DOTACION ESCOLAR PARA MEJORAR LA CALIDAD Y PERMANENCIA DE LOS ESTUDIANTES DEL DISTRITO DE SANTA MARTA Y EL MUNICIPIO DE CIENAGA EN EL DEPARTAMENTO DEL MAGDALENA</t>
  </si>
  <si>
    <t>109.332 PERSONAS</t>
  </si>
  <si>
    <t xml:space="preserve">1.2.2.2.15 Gestionar la adecuación, construcción y/o dotación  de (58) Institucione Educativas públicas, así como gestionar , acompañar y coordinar las adecuaciones e intervenciones que se adelantan por parte del Gobierno Nacional. </t>
  </si>
  <si>
    <t>SERVICIOS DE SALUD.</t>
  </si>
  <si>
    <t>FORTALECIMIENTO A TRAVÉS DEL SUBSIDIO A LA OFERTA A LA OPERACIÓN DE LA PRESTACIÓN DE SERVICIOS Y TECNOLOGÍAS EFECTUADAS POR LA RED HOSPITALARIA PÚBLICA DEL DEPARTAMENTO DEL MAGDALENA QUE SON MONOPOLIOS EN SERVICIOS TRAZADORES NO SOSTENIBLES POR VENTA DE SERVICIOS</t>
  </si>
  <si>
    <t>491.999 PERSONAS</t>
  </si>
  <si>
    <t xml:space="preserve">1.3.1.1.2 Garantizar al (99.2%) de la población pobre, el acceso a la prestación de servicios de salud y eventos NO PBS. </t>
  </si>
  <si>
    <t>PRESTACION DEL SERVICIO PARA LA ATENCION A PUNTOS CRITICOS EN LA RED DE VIAS TERCIARIAS Y SECUNDARIAS EN EL MARCO DE LA EMERGENCIA DE SITUACION DE DESASTRE EN EL DEPARTAMENTO DEL MAGDALENA</t>
  </si>
  <si>
    <t xml:space="preserve">BANCO DE PROYECTOS DE INVERSIÓN DEPARTAMENTAL  2023 </t>
  </si>
  <si>
    <t>TITULACION GRATUITA DE BIENES FISCALES, PROPIEDAD DEL DEPARTAMENTO DEL MAGDALENA UBICADOS EN EL DISTRITO TURISTICO, CULTURAL E HISTÓRICO DE SANTA MARTA, MUNICIPIOS DE CIÉNAGA, ZONA BANANERA Y SANA ANA MAGDALENA</t>
  </si>
  <si>
    <t>2.1.1.1.3 Realizar (1000) acciones de titulación de viviendas.</t>
  </si>
  <si>
    <t>2.600 personas</t>
  </si>
  <si>
    <t>IMPLEMENTACION DE UN PLAN ESTRATEGICO DE COMUNICACIÓN INSTITUCIONAL Y EXTERNA DE LA GOBERNACIÓN DEL MAGDALENA 2023</t>
  </si>
  <si>
    <t>CAMBIO POR LA GESTIÓN PUBLICA TRANSPARENTE</t>
  </si>
  <si>
    <t>COMUNICACIONES</t>
  </si>
  <si>
    <t>PROYECTOS TOTAL</t>
  </si>
  <si>
    <t>SGR</t>
  </si>
  <si>
    <t>ASIGNACION PARA INVERSION REGIONAL 40%</t>
  </si>
  <si>
    <t>ASIGNACION PARA INVERSION REGIONAL 60%</t>
  </si>
  <si>
    <t>%</t>
  </si>
  <si>
    <t>CAMBIO POR LA SALUD</t>
  </si>
  <si>
    <t>FORTALECIMIENTO DE LA PRESTACIÓN DE SERVICIOS EN SALUD A LA POBLACIÓN POBRE NO ASEGURADA SUBSIDIADA, EXTRANJERA Y NACIONALES FRONTERIZOS EN EL MAGDALENA</t>
  </si>
  <si>
    <t>MEJORAR LA PRESTACIÓN DE LOS SERVICIOS EN SALUD A LA POBLACIÓN POBRE NO ASEGURADA, SUBSIDIADA Y EXTRANJERA Y NACIONALES FRONTERIZOS EN EL DEPARTAMENTO DEL MAGDALENA</t>
  </si>
  <si>
    <t>697.338 PERSONAS</t>
  </si>
  <si>
    <t>FORTALECIMIENTO DE LA CAPACIDAD  TÉCNICA Y GESTIÓN DE LA INFORMACIÓN DE SEGURIDAD VIAL EN EL DEPARTAMENTO DEL MAGDALENA</t>
  </si>
  <si>
    <t xml:space="preserve">MANTENER LA INFORMACION ACTUALIZADA Y OPORTUNA PARA LA FORMULACIÓN DE POLÍTICA PÚBLICA Y LA TOMA DE DECISIONES EN MATERIA DE SEGURIDAD VIAL EN EL DEPARTAMENTO DEL MAGDALENA. </t>
  </si>
  <si>
    <t>MOVILIDAD</t>
  </si>
  <si>
    <t>1.476.665 personas</t>
  </si>
  <si>
    <t>ARCHIVO</t>
  </si>
  <si>
    <t>VIABILIDI</t>
  </si>
  <si>
    <t>TOTAL</t>
  </si>
  <si>
    <t># PROYECTOS</t>
  </si>
  <si>
    <t>FINANCIACIÓN SGR</t>
  </si>
  <si>
    <t>ACUEDUCTO Y ALCANTARILLADO</t>
  </si>
  <si>
    <t>SGR - CTeI</t>
  </si>
  <si>
    <t>VIVIENDA</t>
  </si>
  <si>
    <t>BIENES FISCALES</t>
  </si>
  <si>
    <t xml:space="preserve">ALIMENTACION </t>
  </si>
  <si>
    <t>ALIMENTACION ESCOLAR</t>
  </si>
  <si>
    <t>PROYECTOS VIABILIZADOS 2023</t>
  </si>
  <si>
    <t xml:space="preserve">PROYECTOS VIABILIZADOS A LA FECHA (2020-2023) </t>
  </si>
  <si>
    <t>SGR CTeI</t>
  </si>
  <si>
    <t>FINANCIACIÓN DE PROYECTOS</t>
  </si>
  <si>
    <t>FUENTE</t>
  </si>
  <si>
    <t>VALOR TOTAL</t>
  </si>
  <si>
    <t>VIABILIDAD</t>
  </si>
  <si>
    <t>AÑO</t>
  </si>
  <si>
    <t>100 PESCADORES</t>
  </si>
  <si>
    <t>3.2.1.1.4IMPLEMENTAR (1) PLAN DEPARTAMENTAL DE INNOVACIÓN ORGANIZACIONAL Y TECNOLÓGICA PARA EL DESARROLLO DE LA PESCA Y POSTPESCA MEDIANTE CREDITO, ASISTENCIA, ASOCIATIVIDAD Y MEJORAMIENTO DE LOS EQUIPOS, APAREJOS Y LAS ARTES DE PESCA</t>
  </si>
  <si>
    <t>APOYO AL DESARROLLO Y MEJORAMIENTO DE LA CAPACIDAD PRODUCTIBA DE LOS PESCADORES ARTESANALES DE LA COOPERATIVA ASOPEZRA  DEL MUNICIPIO DE PLATO EN EL DEPARTAMENTO DEL MAGDALENA</t>
  </si>
  <si>
    <t>PRESTACION DE SERVICIO DE CONECTIVIDAD A INTERNET EN SEDES EDUCATIVAS OFICIALES PARA EL AÑO 2023, EN EL MARCO DEL PROGRAMA CONEXIÓN TOTAL, MAGDALENA</t>
  </si>
  <si>
    <t>SEDES EDUCATIVAS</t>
  </si>
  <si>
    <t>98028 NIÑOS</t>
  </si>
  <si>
    <t>1.2.1.2.3 Mantener la cobertura y vincular (4500) nuevos estudiantes a la educación preescolar, basica y media al sistema educativo público.  1.2.2.2.7 Poner en funcionamiento y dotar Escuelas de Transformación Digital para beneficiar 100.000 estudiantes y docentes de las Instituciones Educativas en los (28) municipios no certificados del departamento</t>
  </si>
  <si>
    <t>Valor Total</t>
  </si>
  <si>
    <t>RESUMEN FINANCIERO 2020-2023</t>
  </si>
  <si>
    <t>PROYECTOS VIABILIZADOS SGR (2020-2023)</t>
  </si>
  <si>
    <t xml:space="preserve">AÑO </t>
  </si>
  <si>
    <t>N° PROYECTOS</t>
  </si>
  <si>
    <t xml:space="preserve">VALOR </t>
  </si>
  <si>
    <t xml:space="preserve">1.3.3.1.1 Atender solidariamente (495.000) personas con iniciativas de seguridad alimentaria, Mercados Populares, Solidarios, en el marco del plan de acción por calamidad COVID-19. 1.3.3.1.2 Crear y poner en operación (1) red de agricultura familiar y comunitaria para garantizar  una oferta diversa y de calidad de alimentos con énfasis en mujeres </t>
  </si>
  <si>
    <t>APOYO PARA LA PROMOCION NACIONAL E INTERNACIONAL DEL DEPARTAMENTO DEL MAGDALENA COMO DESTINO TURISTICO EN LAS FERIAS DE TURISMO MAGDALENA</t>
  </si>
  <si>
    <t>CONSTRUCCION DE SEDES UNIVERSITARIAS SUBREGIONALES "CENTROS CAMBIA" EN LOS MUNICIPIOS DE PLATO Y EL BANCO DEL DEPARTAMENTO DEL MAGDALENA</t>
  </si>
  <si>
    <t>MEJORAR LAS CONDICIONES PARA LA FORMACIÓN Y EDUCACIÓN  SUPERIOR EN EL DEPARTAMENTO DEL MAGDALENA</t>
  </si>
  <si>
    <t>40.000 PERSONAS</t>
  </si>
  <si>
    <t>SEDES UNIVERSITARIAS</t>
  </si>
  <si>
    <t>1.2.3.1.1 Gestionar la construcción, adecuación y/o dotación de (6) Centros Cambia en las subregiones, como sedes permanentes del Programa Universidad Pública al Pueblo en los municipios de Pivijay, Cienaga, Plato, El Banco, Fundación y Santa Marta.</t>
  </si>
  <si>
    <t>SGR asignacion para la inversion regional 60%</t>
  </si>
  <si>
    <t>APOYO AL DESARROLLO Y MEJORAMIENTO DE LA CAPACIDAD PRODUCTIVA DE LOS PESCADORES ARTESANALES DE LA COOPERATIVA ASOPEZRA  DEL MUNICIPIO DE PLATO EN EL DEPARTAMENTO DEL MAGDALENA</t>
  </si>
  <si>
    <t>FORTALECIMIENTO PARA EL ASEGURAMIENTO DE LA PARTICIPACIÓN EFECTIVA Y LA PROTECCIÓN DE LOS DERECHOS FUNDAMENTALES, PLANES Y POLÍTICAS DE LAS VÍCTIMAS DEL CONFLICTO ARMADO VIGENCIA 2023 EN EL DEPARTAMENTO DEL MAGDALENA</t>
  </si>
  <si>
    <t>Mejorar el seguimiento de planes y políticas para el aseguramiento de la participación efectiva y la protección de los derechos fundamentales de las víctimas del conflicto armado en el departamento del Magdalena</t>
  </si>
  <si>
    <t>363.772 PERSONAS</t>
  </si>
  <si>
    <r>
      <t>1.1.1.10.13</t>
    </r>
    <r>
      <rPr>
        <sz val="7"/>
        <color rgb="FF000000"/>
        <rFont val="Times New Roman"/>
        <family val="1"/>
      </rPr>
      <t xml:space="preserve"> </t>
    </r>
    <r>
      <rPr>
        <sz val="10"/>
        <color rgb="FF000000"/>
        <rFont val="Arial"/>
        <family val="2"/>
      </rPr>
      <t xml:space="preserve">Implementar (1) estrategia de participación efectiva de las víctimas con apoyo técnico y financiero para la mesa departamental de participación de víctimas y otras organizaciones (Ley 1448 de 2011). </t>
    </r>
  </si>
  <si>
    <t>SALUD Y PROTECCION SOCIAL</t>
  </si>
  <si>
    <t>HOSPITALES DEL CAMBIO</t>
  </si>
  <si>
    <t>FORTALECIMIENTO EN LA PRESTACIÓN DE SERVICIOS DE ATENCIÓN BÁSICA DE SALUD, MEDIANTE LA ADQUISICIÓN DE EQUIPOS MÉDICOS Y MOBILIARIOS EN ALGUNOS HOSPITALES DEL DEPARTAMENTO DEL MAGDALENA</t>
  </si>
  <si>
    <t xml:space="preserve">1.3.2.2.4 Gestionar la dotación de (43) ambulancias básicas y/o medicalizadas – Ambulancias del Cambio – a los hospitales del Departamento. 
1.3.2.2.5 Ampliar la capacidad instalada de las unidades de cuidado intermedio e intensivo de la red hospitalaria
</t>
  </si>
  <si>
    <t>SI</t>
  </si>
  <si>
    <t>1.000 PERSONAS</t>
  </si>
  <si>
    <t>CAMBIO POR LA CULTURA</t>
  </si>
  <si>
    <t>SERVICIO DE APROPIACION DE PRESERVACIÓN Y DOCUMENTACIÓN POR PARTE DE PERSONAS EN SITUACIÓN DE DISCAPACIDAD DEL FESTIVAL NACIONAL DE LA CUMBOIA DECLARADO PATRIMONIO CULTURAL INMATERIAL DE LA NACIÓN. EL BANCO</t>
  </si>
  <si>
    <t>1.4.1.3.1 Brindar asistencia técnica y financiera (20) festivales folclóricos tradicionales</t>
  </si>
  <si>
    <t xml:space="preserve">FORTALECIMIENTO DE LA RED DEPARTAMENTAL DE BIBLIOTECAS PÚBLICAS: MEJORES CONDICIONES PARA LA LECTURA, LA INFORMACIÓN Y EL CONOCIMIENTO PARA EL MAGDALENA </t>
  </si>
  <si>
    <t>FORTALECER LA RED DEPARTAMENTAL DEBIBLIOTECAS PUBLICAS QUE ASEGUREN LAS POSIBILIDADES DE ACCESO DE LA POBLACIÓN A LA LECTURA, LA INFORMACIÓN Y AL CONOCIMIENTO EN EL DEPARTAMENTO DEL MAGDALENA</t>
  </si>
  <si>
    <t>1.4.1.2.3 Diseñar e implementar (1) ruta para el fortalecimiento de las capacidades de los bibliotecarios públicos y comunitarios del Departamento. 1.4.1.2.4 Gestionar la dotación de (20) bibliotecas escolares, públicas y comunitarias con el apoyo del Min</t>
  </si>
  <si>
    <t>POBLACION OBJETIVO</t>
  </si>
  <si>
    <t>911.036 PERSONAS</t>
  </si>
  <si>
    <t>31.794 PERSONAS ARIGUANI, MAGDALENA</t>
  </si>
  <si>
    <t>LOCALIZACION</t>
  </si>
  <si>
    <t>PLATO, MAGDALENA</t>
  </si>
  <si>
    <t>ARIGUANI, MAGDALENA</t>
  </si>
  <si>
    <t xml:space="preserve">SANTA BARBARA DE PINTO, SAN PEDRO, VELADERO, CIENAGUETA, Y CUNDINAMARCA Y CARRETAL </t>
  </si>
  <si>
    <t>12.610 PERSONAS</t>
  </si>
  <si>
    <t>7.000 PERSONAS</t>
  </si>
  <si>
    <t>6.500 PERSONAS</t>
  </si>
  <si>
    <t>BONDA- SANTA MARTA - TIENE EN CUENTA POBLACION INDIGENA Y AFROCOLOMBIABA</t>
  </si>
  <si>
    <t>3.297 PERSONAS</t>
  </si>
  <si>
    <t>100 PERSONAS</t>
  </si>
  <si>
    <t xml:space="preserve">TODO EL DEPARTAMENTO. </t>
  </si>
  <si>
    <t>CIENAGA, SANTA MARTA</t>
  </si>
  <si>
    <t>SANTA, MARTA, CIENAGA, ZONA BANANERA Y SANTA ANA</t>
  </si>
  <si>
    <t>87.654 PERSONAS</t>
  </si>
  <si>
    <t>2.500 PERSONAS</t>
  </si>
  <si>
    <t>Algarrobo, Ariguani, de Cerro de San Antonio, Chibolo, Concordia, San Pedro de El Piñón, El Reten, Guamal, Nueva Granada, Pedraza, Pijiño del Carmen, San José de Puebloviejo, Remolino, Sabanas de San Ángel, Salamina, San Sebastián de Buenavista, San Zenón, Santa Ana, Santa Bárbara de Pinto, Sitio Nuevo, Tenerife, Zapayán y Zona Bananera.</t>
  </si>
  <si>
    <t xml:space="preserve">TODO EL DEPARTAMENTO, INCLUYENDO POBLACION RAIZAL, AFROCOLOMBIANA, INDIGENA, PALENQUERA Y VICTIMAS. </t>
  </si>
  <si>
    <t>TODO EL DEPARTAMENTO - INCLUYENDO GRUPOS ETNICOS</t>
  </si>
  <si>
    <t>718.305 PERSONAS</t>
  </si>
  <si>
    <t>697.388 PERSONAS</t>
  </si>
  <si>
    <t>1000 PERSONAS</t>
  </si>
  <si>
    <t>190.161 PERSONAS</t>
  </si>
  <si>
    <t>101.236 PERSONAS</t>
  </si>
  <si>
    <t>28 MUNICIPIOS DEL DEPARTAMENTO NO CERTIFICADOS: Algarrobo, Aracataca, Ariguaní, Cerro de San Antonio, Chibolo, Concordia, El Banco, El Piñón, El Retén, Fundación, Guamal, Nueva Granada, Pedraza, Pijiño del
Carmen, Pivijay, Plato, Puebloviejo, Remolino, Sabanas de San Ángel, Salamina, San Sebastián de Buenavista, San Zenón, Santa Ana, Santa Bárbara de Pinto, Sitionuevo, Tenerife, Zapayán y Zona Bananera</t>
  </si>
  <si>
    <t xml:space="preserve">TODO EL DEPARTAMENTO, VICTIMAS INCLUYE POBLACION ETARIA, VULNERABLE, GRUPOS ETNICOS. </t>
  </si>
  <si>
    <t>EL BANCO, MAGDALENA</t>
  </si>
  <si>
    <t>1.007.103 PERSONAS</t>
  </si>
  <si>
    <t>420.582 PERSONAS</t>
  </si>
  <si>
    <t>Santa Marta, Aracataca, Ciénaga, El Banco, El Piñón, Guamal, Pivijay, Puebloviejo, San Sebastián de Buenavista, Santa Ana y Sitionuevo</t>
  </si>
  <si>
    <t>CHBOLO Y ARACATACA.</t>
  </si>
  <si>
    <t>67.133
PERSONAS</t>
  </si>
  <si>
    <t>30.576 PERSONAS</t>
  </si>
  <si>
    <t>CAMBIO EN EL EMPLEO Y EL EMPRENDIMIENTO</t>
  </si>
  <si>
    <t>DIVULGACIÓN Y POSICIONAMIENTO DE LA MARCA TERRITORIO DEL DEPARTAMENTO DEL  MAGDALENA</t>
  </si>
  <si>
    <t>POSICIONAR AL DEPARTAMENTO DEL MAGDALENA COMO DESTINO TURISTICO Y DESARROLLO ECONÓMICO REGIONAL DEL CARIBE COLOMBIANO</t>
  </si>
  <si>
    <t>3.1.1.2.6 Implementar (1) producto Marca Magdalena y la presencia en eventos de promoción turística.</t>
  </si>
  <si>
    <t>56.210 PERSONAS</t>
  </si>
  <si>
    <t xml:space="preserve">50 PERSONAS </t>
  </si>
  <si>
    <t>TODO EL DEPARTAMENTO - INCLUIDO LOS GRUPOS ETNICOS</t>
  </si>
  <si>
    <t xml:space="preserve">1.427.026 PERSONAS </t>
  </si>
  <si>
    <t xml:space="preserve">31.794 PERSONAS </t>
  </si>
  <si>
    <t>REVOLUCION DE LA ERQUIDAD</t>
  </si>
  <si>
    <t>CAMBIO EN EL EMPLEO Y EMPRENDIMIENTO</t>
  </si>
  <si>
    <t>VALOR TOTAL PROYECTOS</t>
  </si>
  <si>
    <t>VALOR TOTAL RECURSOS PROPIOS</t>
  </si>
  <si>
    <t>BANCO DE PROYECTOS DE INVERSIÓN DEPARTAMENTAL 2022 - COORDINADOR FREDY TAPIA</t>
  </si>
  <si>
    <t>POBLACIÓN</t>
  </si>
  <si>
    <t>VIVIENDA, CIUDAD Y TERRITORIO</t>
  </si>
  <si>
    <t>SERVICIOS PÚBLICOS</t>
  </si>
  <si>
    <t>AMPLIACIÓN DE COBERTURA Y REPOSICIÓN DE REDES EN EL SECTOR 8 DEL MUNICIPIO DE CIÉNAGA, DEPARTAMENTO DEL MAGDALENA</t>
  </si>
  <si>
    <t>AMPLIACIÓN DE LA COBERTURA DEL SERVICIO DE ACUEDUCTO Y GESTIONAR EL PROGRAMA DE PÉRDIDAS EN EL SECTOR 8 DEL MUNICIPIO DE CIÉNAGA. SE TIENE CONTEMPLADO INSTALAR DE 17.893 ML DE TUBERÍA</t>
  </si>
  <si>
    <t>21.441 
PERSONAS</t>
  </si>
  <si>
    <t xml:space="preserve">SGP </t>
  </si>
  <si>
    <t>2.2.2.1.4 Formular y ejecutar (19) proyectos de optimización de acueductos en cabecera urbana.</t>
  </si>
  <si>
    <t>OPTIMIZACIÓN Y AMPLIACIÓN DEL SISTEMA DE ACUEDUCTO DEL MUNICIPIO DE EL BANCO, DEPARTAMENTO DEL MAGDALENA</t>
  </si>
  <si>
    <t>OPTIMIZAR LAS REDES DE DISTRIBUCIÓN Y LA CONSTRUIR UN TANQUE DE ALMACENAMIENTO ELEVADO PARA MEJORAR LA CALIDAD DEL SISTEMA DE ACUEDUCTO DEL MUNICIPIO DE EL BANCO, DEPARTAMENTO DEL MAGDALENA.</t>
  </si>
  <si>
    <t>15.001
PERSONAS</t>
  </si>
  <si>
    <t>CONSTRUCCIÓN DEL ACUEDUCTO REGIONAL DE LOS CORREGIMIENTOS DE SAN JOSÉ DE KENNEDY, PRADO, SEVILLA Y GUACAMAYAL FASE II EN EL MUNICIPIO DE ZONA BANANERA DEL DEPARTAMENTO DEL MAGDALENA</t>
  </si>
  <si>
    <t>OPTIMIZACIÓN DEL ACUEDUCTO REGIONAL PARA LOS CORREGIMIENTOS DE SAN JOSÉ DE KENNEDY, SEVILLA Y GUACAMAYAL EN EL MUNICIPIO DE ZONA BANANERA</t>
  </si>
  <si>
    <t>14.604 
PERSONAS</t>
  </si>
  <si>
    <t>2.2.2.1.2 Formular y ejecutar (64) proyectos rurales en construcción de acueductos.</t>
  </si>
  <si>
    <t xml:space="preserve">OPTIMIZACIÓN Y AMPLIACIÓN DEL SISTEMA DE ACUEDUCTO DEL CORREGIMIENTO PUEBLO NUEVO, MUNICIPIO DE ARIGUANÍ, DEPARTAMENTO DEL MAGDALENA </t>
  </si>
  <si>
    <t>AMPLIAR LA COBERTURA DE LAS REDES DE DISTRIBUCIÓN DE LOS ACUEDUCTOS EN LOS CORREGIMIENTOS DE PUEBLO NUEVO, VADELCO Y ALEJANDRÍA.</t>
  </si>
  <si>
    <t>4.135 
PERSONAS</t>
  </si>
  <si>
    <t>OPTIMIZACIÓN DEL SISTEMA DE BOMBEO DE AGUA CRUDA, AGUA POTABLE Y AMPLIACIÓN DE LA CAPACIDAD DE PRODUCCIÓN DE LA PLANTA DE TRATAMIENTO DE AGUA (PTAP) DEL MUNICIPIO DE FUNDACIÓN ETAPA I, EN EL DEPARTAMENTO DEL MAGDALENA.</t>
  </si>
  <si>
    <t>OPTIMIZACIÓN DE LA PLANTA DE TRATAMIENTO DE AGUA POTABLE DEL MUNICIPIO DE FUNDACIÓN, DEPARTAMENTO DEL MAGDALENA</t>
  </si>
  <si>
    <t>37.072 PERSONAS</t>
  </si>
  <si>
    <t>CONSTRUCCIÓN DEL CAPTACIÓN DE ACUEDUCTO DEL MUNICIPIO ARACATACA DEPARTAMENTO DEL MAGDALENA</t>
  </si>
  <si>
    <t>CONSTRUCCIÓN DE CAPTACIÓN DE AGUA CRUDA PARA EL ÁREA URBANA DEL MUNICIPIO DE ARACATACA</t>
  </si>
  <si>
    <t>22.620 
PERSONAS</t>
  </si>
  <si>
    <t>2.2.2.1.5 Formular y ejecutar (19) proyectos de optimización de acueductos en cabecera urbana.</t>
  </si>
  <si>
    <t xml:space="preserve">CONSTRUCCIÓN TANQUE ELEVADO DE ALMACENAMIENTO PARA MEJORAMIENTO DEL SISTEMA DE ACUEDUCTO DEL MUNICIPIO DE PIVIJAY, DEPARTAMENTO DEL MAGDALENA </t>
  </si>
  <si>
    <t>CONSTRUCCIÓN DE UN TANQUE DE ALMACENAMIENTO PARA LA AMPLIACIÓN DEL SISTEMA DE ACUEDUCTO DEL MUNICIPIO DE PIVIJAY, DEPARTAMENTO DEL MAGDALENA.</t>
  </si>
  <si>
    <t>20.393 
PERSONAS</t>
  </si>
  <si>
    <t xml:space="preserve">OPTIMIZACIÓN Y AMPLIACIÓN DE LA PLANTA DE TRATAMIENTO DE AGUA POTABLE DEL MUNICIPIO DE PLATO, DEPARTAMENTO DEL MAGDALENA </t>
  </si>
  <si>
    <t>OPTIMIZACIÓN  Y AMPLIACIÓN DE LA PLANTA DE TRATAMIENTO DE AGUA POTABLE Y REPOSICIÓN DE LA LINEA DE ADUCCIÓN DESDE LA BARCAZA A LA PTAP</t>
  </si>
  <si>
    <t>52.401 
PERSONAS</t>
  </si>
  <si>
    <t>SGP</t>
  </si>
  <si>
    <t>S/N</t>
  </si>
  <si>
    <t>CONSTRUCCIÓN DE LAS OBRAS PARA EL ACUEDUCTO DEL CORREGIMIENTO DE EL CERRITO MUNICIPIO DE EL BANCO, DEL DEPARTAMENTO DEL MAGDALENA</t>
  </si>
  <si>
    <t>CONSTRUCCIÓN DE PTAP, TANQUES  DE ALMACENAMIENTO, REDES DE DISTRIBUCIÓN Y CAPTACIÓN</t>
  </si>
  <si>
    <t>1.475 
PERSONAS</t>
  </si>
  <si>
    <t>PROYECTO EN FORMULACIÓN Y CON FINANCIACIÓN</t>
  </si>
  <si>
    <t>CONSTRUCCIÓN DE LAS OBRAS PARA EL ACUEDUCTO DEL CORREGIMIENTO DE SANTA TERESA MUNICIPIO DE GUAMAL, DEL DEPARTAMENTO DEL MAGDALENA</t>
  </si>
  <si>
    <t>352 
PERSONAS</t>
  </si>
  <si>
    <t>CONSTRUCCIÓN DE LAS OBRAS PARA EL ACUEDUCTO DEL CORREGIMIENTO DE PLAYAS BLANCAS MUNICIPIO DE GUAMAL, DEL DEPARTAMENTO DEL MAGDALENA</t>
  </si>
  <si>
    <t>332 
PERSONAS</t>
  </si>
  <si>
    <t>CONSTRUCCIÓN DE LAS OBRAS PARA EL ACUEDUCTO DEL CORREGIMIENTO DE LA CEIBA MUNICIPIO DE GUAMAL, DEL DEPARTAMENTO DEL MAGDALENA</t>
  </si>
  <si>
    <t>597 
PERSONAS</t>
  </si>
  <si>
    <t>CONSTRUCCIÓN DE LAS OBRAS PARA EL ACUEDUCTO DEL CORREGIMIENTO DE BELLAVISTA MUNICIPIO DE GUAMAL, DEL DEPARTAMENTO DEL MAGDALENA</t>
  </si>
  <si>
    <t>276 
PERSONAS</t>
  </si>
  <si>
    <t>CONSTRUCCIÓN DE LAS OBRAS PARA EL ACUEDUCTO DEL CORREGIMIENTO DE PEDREGOZA MUNICIPIO DE GUAMAL, DEL DEPARTAMENTO DEL MAGDALENA</t>
  </si>
  <si>
    <t>266 
PERSONAS</t>
  </si>
  <si>
    <t>CONSTRUCCIÓN DE LAS OBRAS PARA EL ACUEDUCTO DEL CORREGIMIENTO DE TASAJERA, MUNICIPIO DE PUEBLO VIEJO, DEL DEPARTAMENTO DEL MAGDALENA</t>
  </si>
  <si>
    <t>OPTIMIZACIÓN DEL SISTEMA DE BOMBEO DE LA EBAC DEL PUENTE DE LA BARRA, NUEVA LA LINEA DE CONDUCCIÓN DEL PUENTE DE LA BARRA Y  Y SISTEMA ELÉCTRICO</t>
  </si>
  <si>
    <t>7.438 
PERSONAS</t>
  </si>
  <si>
    <t>CONSTRUCCIÓN DE LAS OBRAS PARA EL ACUEDUCTO DEL CORREGIMIENTO DE ISLA DEL ROSARIO MUNICIPIO DE PUEBLO VIEJO, DEL DEPARTAMENTO DEL MAGDALENA</t>
  </si>
  <si>
    <t>3.925 
PERSONAS</t>
  </si>
  <si>
    <t>CONSTRUCCIÓN DE LAS OBRAS PARA EL ACUEDUCTO DEL CORREGIMIENTO DE SAN LUIS   MUNICIPIO DE TENERIFE, DEL DEPARTAMENTO DEL MAGDALENA</t>
  </si>
  <si>
    <t>2.050 
PERSONAS</t>
  </si>
  <si>
    <t>CONSTRUCCIÓN DE LAS OBRAS PARA EL ACUEDUCTO DEL CORREGIMIENTO DE BALSAMO MUNICIPIO DE CONCORDIA, DEL DEPARTAMENTO DEL MAGDALENA</t>
  </si>
  <si>
    <t>1.597 
PERSONAS</t>
  </si>
  <si>
    <t>CONSTRUCCIÓN DE UNA NUEVA FUENTE DE CAPTACIÓN Y LÍNEA DE ADUCCIÓN HASTA LA PTAP. LIMPIEZA DE LA PTAP.</t>
  </si>
  <si>
    <t>841 
PERSONAS</t>
  </si>
  <si>
    <t>CONSTRUCCIÓN DE ACUEDUCTO PARA EL RESGUARDO INDÍGENA ISSA ORISTUNA</t>
  </si>
  <si>
    <t>4.471 
PERSONAS</t>
  </si>
  <si>
    <t>Formular y ejecutar (1) proyecto de 
solución de suministro de agua potable 
y saneamiento para el pueblo chimila.</t>
  </si>
  <si>
    <t>OPTIMIZACIÓN DEL SISTEMA ELECTROMECÁNICO DE LA EBAR, CONSTRUCCIÓN CERRAMIENTO DE LA EBAR, CONSTRUCCIÓN CASETA DE OPERACIONES, INSTALACIÓN 2592 ML DE REDES DE ALCANTARILLADO</t>
  </si>
  <si>
    <t>5.609 
PERSONAS</t>
  </si>
  <si>
    <t>Formular y ejecutar (19) proyectos 
en saneamiento básico en cabecera 
municipal y corregimientos</t>
  </si>
  <si>
    <t>COMPRA DE 15 CARROS RECOLECTORES</t>
  </si>
  <si>
    <t>68.531 
PERSONAS</t>
  </si>
  <si>
    <t>Gestionar la implementación de (5) esquema regionales de disposición final de residuos</t>
  </si>
  <si>
    <t>INSTALACIÓN 3.049 DE REDES DE ALCANTARILLADO EN EL BARRIO 11 DE NOVIEMBRE. INCLUYE ACOMETIDAS</t>
  </si>
  <si>
    <t>35.539
 PERSONAS</t>
  </si>
  <si>
    <t>REGALIAS DEL 60%</t>
  </si>
  <si>
    <t>INSTALACIÓN 1937 DE REDES DE ALCANTARILLADO EN EL SECTOR DE BELLO HORIZONTE. INCLUYE ACOMETIDAS</t>
  </si>
  <si>
    <t>12.768 
PERSONAS</t>
  </si>
  <si>
    <t>INSTALACIÓN  358 DE REDES DE ALCANTARILLADO EN EL SECTOR DE BELLO HORIZONTE. INCLUYE ACOMETIDAS</t>
  </si>
  <si>
    <t>2.408 
PERSONAS</t>
  </si>
  <si>
    <t>CONSTRUCCIÓN REDES DE ACUEDUCTO DEL BARRIO PORTAL DE LAS AVENIDAS EN LA CIUDAD DE SANTA MARTA</t>
  </si>
  <si>
    <t>CONSTRUCCIÓN DE REDES DE ACUEDUCTO DEL BARRIO PORTAL DE LAS AVENIDAS</t>
  </si>
  <si>
    <t>3.688 
PERSONAS</t>
  </si>
  <si>
    <t>SIN FINANCIACIÓN</t>
  </si>
  <si>
    <t>PROYECTO SIN CÓDIGO Y SIN FINANCIACIÓN</t>
  </si>
  <si>
    <t>CONSTRUCCIÓN DE LA RED PARA EL ABASTECIMIENTO DE AGUA POTABLE PARA LOS BARRIOS CRISTO REY, LOS LIRIOS Y ANA CAROLINA EN LA CIUDAD DE SANTA MARTA</t>
  </si>
  <si>
    <t>CONSTRUCCIÓN DE REDES DE ACUEDUCTO DE LOS BARRIOS DE CRISTO REY, LOS LIRIOS Y ANA CAROLINA</t>
  </si>
  <si>
    <t>3.306 
PERSONAS</t>
  </si>
  <si>
    <t>CONSTRUCCIÓN DE ACUEDUCTO DEL CORREGIMIENTO DE CAÑO DE PALMA, MUNICIPIO DE EL BANCO</t>
  </si>
  <si>
    <t xml:space="preserve">CONSTRUCCIÓN DEL SISTEMA DE ACUEDUCTO, INCLUYE CAPTACIÓN, TANQUES DE ALMACENAMIENTO, REDES </t>
  </si>
  <si>
    <t>734 
PERSONAS</t>
  </si>
  <si>
    <t xml:space="preserve">CONSTRUCCIÓN DE ACUEDUCTO DEL CORREGIMIENTO LA PACHA, MUNICIPIO DE SAN SEBASTIÁN DE BUENAVISTA </t>
  </si>
  <si>
    <t>893 
PERSONAS</t>
  </si>
  <si>
    <t xml:space="preserve">CONSTRUCCIÓN DE ACUEDUCTO CORREGIMIENTO LAS MARGARITAS, MUNICIPIO DE SAN SEBASTIÁN DE BUENAVISTA </t>
  </si>
  <si>
    <t>820 
PERSONAS</t>
  </si>
  <si>
    <t xml:space="preserve">CONSTRUCCIÓN DE ACUEDUCTO DEL MUNICIPIO SABANAS DE PERALEJO, MUNICIPIO DE  SAN SEBASTIÁN DE BUENAVISTA </t>
  </si>
  <si>
    <t>537 
PERSONAS</t>
  </si>
  <si>
    <t>CONSTRUCCIÓN DE ACUEDUCTO DEL CORREGIMIENTO LOMA DEL BÁLSAMO, MUNICIPIO DE ALBARROBO</t>
  </si>
  <si>
    <t>2.078 
PERSONAS</t>
  </si>
  <si>
    <t>CONSTRUCCIÓN DE ACUEDUCTO DEL CORREGIMIENTO CARABALLO, PIVIJAY</t>
  </si>
  <si>
    <t>292 
PERSONAS</t>
  </si>
  <si>
    <t>CONSTRUCCIÓN DE ACUEDUCTO DEL CORREGIMIENTO PALMOR, MUNICIPIO CIÉNAGA</t>
  </si>
  <si>
    <t>1.262 
PERSONAS</t>
  </si>
  <si>
    <t xml:space="preserve">CONSTRUCCIÓN DE ACUEDUCTO DEL CORREGIMIENTO DE SAN PEDRO DE LA SIERRA, MUNICIPIO DE CIÉNAGA </t>
  </si>
  <si>
    <t>908 
PERSONAS</t>
  </si>
  <si>
    <t xml:space="preserve">CONSTRUCCIÓN DE ACUEDUCTO DEL CORREGIMIENTO CORDOBITA, MUNICIPIO DE CIÉNAGA  </t>
  </si>
  <si>
    <t>719 
PERSONAS</t>
  </si>
  <si>
    <t xml:space="preserve">CONSTRUCCIÓN DE ACUEDUCTO  DEL CORREGIMIENTO SEVILLANO, MUNICIPIO DE CIÉNAGA  </t>
  </si>
  <si>
    <t>1.702 
PERSONAS</t>
  </si>
  <si>
    <t xml:space="preserve">CONSTRUCCIÓN DE ACUEDUCTO DEL CORREGIMIENTO SAN JAVIER, MUNICIPIO DE CIÉNAGA  </t>
  </si>
  <si>
    <t>490 
PERSONAS</t>
  </si>
  <si>
    <t>CONSTRUCCIÓN DE ACUEDUCTO DEL CORREGIMIENTO LA AGUSTINA, MUNICIPIO  DE ZONA BANANERA</t>
  </si>
  <si>
    <t>298 
PERSONAS</t>
  </si>
  <si>
    <t>CONSTRUCCIÓN DE ACUEDUCTO CARITAL,  MUNICIPIO  DE ZONA BANANERA</t>
  </si>
  <si>
    <t>698 
PERSONAS</t>
  </si>
  <si>
    <t>CONSTRUCCIÓN DE ACUEDUCTO CARRETERA PATUCA,  MUNICIPIO  DE ZONA BANANERA</t>
  </si>
  <si>
    <t>735 
PERSONAS</t>
  </si>
  <si>
    <t>CONSTRUCCIÓN DE ACUEDUCTO CIUDAD PÉRDIDA,  MUNICIPIO  DE ZONA BANANERA</t>
  </si>
  <si>
    <t>388 
PERSONAS</t>
  </si>
  <si>
    <t>CONSTRUCCIÓN DE ACUEDUCTO MACONDO,  MUNICIPIO  DE ZONA BANANERA</t>
  </si>
  <si>
    <t>206 
PERSONAS</t>
  </si>
  <si>
    <t>CONSTRUCCIÓN DE ACUEDUCTO REPOSO,  MUNICIPIO  DE ZONA BANANERA</t>
  </si>
  <si>
    <t>519 
PERSONAS</t>
  </si>
  <si>
    <t>CONSTRUCCIÓN DE ACUEDUCTO CANDELARIA,  MUNICIPIO  DE ZONA BANANERA</t>
  </si>
  <si>
    <t>1.459 
PERSONAS</t>
  </si>
  <si>
    <t>CONSTRUCCIÓN DE ACUEDUCTO LOS COCOS,  MUNICIPIO  DE ZONA BANANERA</t>
  </si>
  <si>
    <t>559 
PERSONAS</t>
  </si>
  <si>
    <t>CONSTRUCCIÓN DE ACUEDUCTO R.I. CHIMILA NAARA KAJMANTA,  MUNICIPIO  DE ZONA BANANERA</t>
  </si>
  <si>
    <t>105 
PERSONAS</t>
  </si>
  <si>
    <t>CONSTRUCCIÓN DE ACUEDUCTO BAHÍA HONDA,  MUNICIPIO  DE ZONA BANANERA</t>
  </si>
  <si>
    <t>1.784 
PERSONAS</t>
  </si>
  <si>
    <t>CONSTRUCCIÓN DE ACUEDUCTO HEREDIA,  MUNICIPIO  DE ZONA BANANERA</t>
  </si>
  <si>
    <t>1.864 
PERSONAS</t>
  </si>
  <si>
    <t>CONSTRUCCIÓN DE ACUEDUCTO NUEVA VENECIA,  MUNICIPIO  DE ZONA BANANERA</t>
  </si>
  <si>
    <t>2.340 
PERSONAS</t>
  </si>
  <si>
    <t>CONSTRUCCIÓN DE ACUEDUCTO BUENAVISTA,  MUNICIPIO  DE ZONA BANANERA</t>
  </si>
  <si>
    <t>796 
PERSONAS</t>
  </si>
  <si>
    <t>CONSTRUCCIÓN DE ACUEDUCTO MINCA,  MUNICIPIO  DE ZONA BANANERA</t>
  </si>
  <si>
    <t>713 
PERSONAS</t>
  </si>
  <si>
    <t xml:space="preserve">OPTIMIZACIÓN DEL SISTEMA REGIONAL DE ACUEDUCTO DEL MUNICIPIO DE CONCORDIA, DEPARTAMENTO DEL MAGDALENA </t>
  </si>
  <si>
    <t>OPTIMIZACIÓN DEL SISTEMA DE ACUEDUCTO DE CONCORDIA, INCLUYE NUEVA FUENTE DE CAPTACIÓN DESDE EL RÍO MAGDALENA</t>
  </si>
  <si>
    <t>4.024 
PERSONAS</t>
  </si>
  <si>
    <t>CONSTRUCCIÓN DEL TANQUE DE ALMACENAMIENTO DEL SECTOR EL YUCAL, PARA LA OPTIMIZACIÓN DEL SISTEMA DE ACUEDUCTO DE LA CIUDAD DE SANTA MARTA</t>
  </si>
  <si>
    <t>CONSTRUCCIÓN DEL TANQUE ALMACENAMIENTO PARA EL SECTOR DE EL YUCAL</t>
  </si>
  <si>
    <t>247.157 PERSONAS</t>
  </si>
  <si>
    <t>CONSTRUCCIÓN SISTEMA DE ACUEDUCTO DEL CORREGIMIENTO PIEDRAS DE MOLER,  MUNICIPIO  DE ZAPAYÁN</t>
  </si>
  <si>
    <t>1.192
 PERSONAS</t>
  </si>
  <si>
    <t>CONSTRUCCIÓN SISTEMA DE ACUEDUCTO DE CAÑOS DE AGUAS, MUNICIPIO DE ZAPAYÁN</t>
  </si>
  <si>
    <t>769 
PERSONAS</t>
  </si>
  <si>
    <t>CONSTRUCCIÓN SISTEMA DE ACUEDUCTO DEL CORREGIMIENTO PUEBLO NUEVO,  MUNICIPIO  CHIBOLO</t>
  </si>
  <si>
    <t>65 
PERSONAS</t>
  </si>
  <si>
    <t>CONSTRUCCIÓN SISTEMA DE ACUEDUCTO DEL CORREGIMIENTO DE CAMPO ALEGRE</t>
  </si>
  <si>
    <t>246 
PERSONAS</t>
  </si>
  <si>
    <t>CONSTRUCCIÓN SISTEMA DE ACUEDUCTO DEL CORREGIMIENTO DE CASA BLANCA</t>
  </si>
  <si>
    <t>403 
PERSONAS</t>
  </si>
  <si>
    <t>CONSTRUCCIÓN SISTEMA DE ACUEDUCTO DEL CORREGIMIENTO DE LA LUCHA, PIJIÑO DEL CARMEN</t>
  </si>
  <si>
    <t>614 
PERSONAS</t>
  </si>
  <si>
    <t xml:space="preserve">CONSTRUCCIÓN SISTEMA DE ACUEDUCTO DEL CORREGIMIENTO  FILADELFIA, MUNICIPIO DE PIJIÑO DEL CARMEN </t>
  </si>
  <si>
    <t>410 
PERSONAS</t>
  </si>
  <si>
    <t>CONSTRUCCIÓN SISTEMA DE ACUEDUCTO DEL CORREGIMIENTO  DE ROSARIO DE CHENGUE DEL MUNICIPIO DE CONCORDIA</t>
  </si>
  <si>
    <t>3.027 
PERSONAS</t>
  </si>
  <si>
    <t>CONSTRUCCIÓN SISTEMA DE ACUEDUCTO  DEL CORREGIMIENTO DE BELLAVISTA, MUNICIPIO DE CONCORDIA</t>
  </si>
  <si>
    <t>2.487 
PERSONAS</t>
  </si>
  <si>
    <t>CONSTRUCCIÓN SISTEMA DE ACUEDUCTO DEL CORREGIMIENTO DE SAN SEBASTIÁN DEL BONGO, MUNICIPIO DE EL RETÉN</t>
  </si>
  <si>
    <t>CONSTRUCCIÓN SISTEMA DE ACUEDUCTO DE VEREDA LAS FLORES DEL MUNICIPIO DE EL RETÉN</t>
  </si>
  <si>
    <t>426 
PERSONAS</t>
  </si>
  <si>
    <t>CONSTRUCCIÓN SISTEMA DE ACUEDUCTO DEL CORREGIMIENTO DE SANTA ROSA DEL MUNICIPIO DE FUNDACIÓN</t>
  </si>
  <si>
    <t>1.297 
PERSONAS</t>
  </si>
  <si>
    <t>CONSTRUCCIÓN SISTEMA DE ACUEDUCTO DE SANTA CLARA, DEL MUNICIPIO DE FUNDACIÓN</t>
  </si>
  <si>
    <t>133 
PERSONAS</t>
  </si>
  <si>
    <t>CONSTRUCCIÓN SISTEMA DE ACUEDUCTO BOCAS DE ARACATACA, MUNICIPIO DE PUEBLOVIEJO</t>
  </si>
  <si>
    <t>99 
PERSONAS</t>
  </si>
  <si>
    <t>CONSTRUCCIÓN DEL SISTEMA DE ACUEDUCTO DEL RESGUARDO INDÍGENA WIWA, CORREGIMIENTO DE GUACHACA, MUNICIPIO DE SANTA MARTA, MAGDALENA.</t>
  </si>
  <si>
    <t>980 
PERSONAS</t>
  </si>
  <si>
    <t xml:space="preserve"> AMPLIACIÓN Y OPTIMIZACIÓN DEL SISTEMA DE ACUEDUCTO DE LA VEREDA BURITACA, CORREGIMIENTO DE GUACHACA, MUNICIPIO DE SANTA MARTA</t>
  </si>
  <si>
    <t>1.511 
PERSONAS</t>
  </si>
  <si>
    <t>OPTIMIZACIÓN DEL SISTEMA DE ACUEDUCTO ZONA RURAL DEL MUNICIPIO DE SALAMINA- DEPARTAMENTO DEL MAGDALENA</t>
  </si>
  <si>
    <t>168 
PERSONAS</t>
  </si>
  <si>
    <t>CONSTRUCCIÓN DEL SISTEMA DE CAPTACIÓN, TRATAMIENTO Y CONEXIÓN DE AGUA POTABLE PARA ABASTECIMIENTO EN COMUNIDADES RURALES CON RIESGO DE DESABASTECIMIENTO DEL DEPARTAMENTO DEL MAGDALENA. (ALGARROBO)</t>
  </si>
  <si>
    <t>CONSTRUCCIÓN DEL SISTEMA DE ACUEDUCTO, INCLUYE CAPTACIÓN, Y FUENTES DE ENERGIA ALTERNATIVA</t>
  </si>
  <si>
    <t>400 
PERSONAS</t>
  </si>
  <si>
    <t>CONSTRUCCIÓN DEL SISTEMA DE CAPTACIÓN, TRATAMIENTO Y CONEXIÓN DE AGUA POTABLE PARA ABASTECIMIENTO EN COMUNIDADES RURALES CON RIESGO DE DESABASTECIMIENTO DEL DEPARTAMENTO DEL MAGDALENA. (CHIBOLO)</t>
  </si>
  <si>
    <t>268 
PERSONAS</t>
  </si>
  <si>
    <t>CONSTRUCCIÓN DEL SISTEMA DE CAPTACIÓN, TRATAMIENTO Y CONEXIÓN DE AGUA POTABLE PARA ABASTECIMIENTO EN COMUNIDADES RURALES CON RIESGO DE DESABASTECIMIENTO DEL DEPARTAMENTO DEL MAGDALENA. (EL BANCO)</t>
  </si>
  <si>
    <t>300 
PERSONAS</t>
  </si>
  <si>
    <t>CONSTRUCCIÓN DEL SISTEMA DE CAPTACIÓN, TRATAMIENTO Y CONEXIÓN DE AGUA POTABLE PARA ABASTECIMIENTO EN COMUNIDADES RURALES CON RIESGO DE DESABASTECIMIENTO DEL DEPARTAMENTO DEL MAGDALENA. (EL RETÉN)</t>
  </si>
  <si>
    <t>200 
PERSONAS</t>
  </si>
  <si>
    <t>CONSTRUCCIÓN DEL SISTEMA DE CAPTACIÓN, TRATAMIENTO Y CONEXIÓN DE AGUA POTABLE PARA ABASTECIMIENTO EN COMUNIDADES RURALES CON RIESGO DE DESABASTECIMIENTO DEL DEPARTAMENTO DEL MAGDALENA. (GUAMAL)</t>
  </si>
  <si>
    <t>50 
PERSONAS</t>
  </si>
  <si>
    <t>CONSTRUCCIÓN DEL SISTEMA DE CAPTACIÓN, TRATAMIENTO Y CONEXIÓN DE AGUA POTABLE PARA ABASTECIMIENTO EN COMUNIDADES RURALES CON RIESGO DE DESABASTECIMIENTO DEL DEPARTAMENTO DEL MAGDALENA. (SAN SEBASTIÁN DE BUENAVISTA)</t>
  </si>
  <si>
    <t>CONSTRUCCIÓN DE  TANQUES DE ALMACENAMIENTO DEL SECTOR DE MAMANCANA Y SIMÓN BOLÍVAR, PARA LA OPTIMIZACIÓN DEL SISTEMA DE ACUEDUCTO DE LA CIUDAD DE SANTA MARTA</t>
  </si>
  <si>
    <t xml:space="preserve">CONSTRUCCIÓN DE TANQUES DE ALMACENAMIENTO PARA LOS SECTORES DE MAMANCANA Y SIMÓN BOLIVAR </t>
  </si>
  <si>
    <t>234.706 
PERSONAS</t>
  </si>
  <si>
    <t xml:space="preserve">CONSTRUCCIÓN DE ALCANTARILLADO CAÑO DE PALMA EN EL MUNICIPIO DE EL BANCO </t>
  </si>
  <si>
    <t xml:space="preserve">SE INSTALARAN SISTEMAS INDIVIDUALES DE TRATAMIENTOS E INSTALACIÓN DE REDES DOMICILIARIAS. </t>
  </si>
  <si>
    <t>ormular y ejecutar (19) proyectos 
en saneamiento básico en cabecera 
municipal y corregimientos</t>
  </si>
  <si>
    <t>CONSTRUCCIÓN DE ALCANTARILLADO LA PACHA EN EL MUNICIPIO DE SAN SEBASTIAN DE BUENAVISTA</t>
  </si>
  <si>
    <t>INCLUYE LAS REDES DE RECOLECCIÓN, COLECTORES PRINCIPALES Y PTAR</t>
  </si>
  <si>
    <t>CONSTRUCCIÓN DE ALCANTARILLADO LAS MARGARITAS EN EL MUNICIPIO DE SAN SEBASTIAN DE BUENAVISTA</t>
  </si>
  <si>
    <t xml:space="preserve">SE INSTALARAN SISTEMAS INDIVIDUALES DE TRATAAMIENTOS E INSTALACIÓN DE REDES DOMICILIARIAS. </t>
  </si>
  <si>
    <t xml:space="preserve">CONSTRUCCIÓN DE ALCANTARILLADO SABANAS DE PERALEJO DEL MUNICIPÍO DE SAN SEBASTIAN DE BUENAVISTA  </t>
  </si>
  <si>
    <t xml:space="preserve">CONSTRUCCIÓN DE ALCANTARILLADO CARABALLO EN EL MUNICIPIO DE PIVIJAY </t>
  </si>
  <si>
    <t xml:space="preserve">CONSTRUCCIÓN DE ALCANTARILLADO PALMOR EN EL MUNICIPIO DE CIENAGA. </t>
  </si>
  <si>
    <t xml:space="preserve">CONSTRUCCIÓN DE ALCANTARILLADO SAN PEDRO DE LA SIERRA EN EL MUNICIPIO DE CIENAGA </t>
  </si>
  <si>
    <t xml:space="preserve">CONSTRUCCIÓN DE ALCANTARILLADO CORDOBITA EN EL MUNICIPIO DE CIENAGA </t>
  </si>
  <si>
    <t xml:space="preserve">CONSTRUCCIÓN DE ALCANTARILLADO SEVILLANO EN EL MUNICIPIO DE CIENAGA </t>
  </si>
  <si>
    <t xml:space="preserve">CONSTRUCCIÓN DE ALCANTARILLADO SAN JAVIER EN EL MUNICIPIO DE CIENAGA </t>
  </si>
  <si>
    <t xml:space="preserve">CONSTRUCCIÓN DE ALCANTARILLADO AGUSTINA EN EL MUNICIPIO DE CIENAGA </t>
  </si>
  <si>
    <t xml:space="preserve">CONSTRUCCIÓN DE ALCANTARILLADO CARITAL EN EL MUNICIPIO DE ZONA BANANERA </t>
  </si>
  <si>
    <t xml:space="preserve">CONSTRUCCIÓN DE ALCANTARILLADO CARRETERA PATUCA EN EL MUNICIPIO DE ZONA BANANERA </t>
  </si>
  <si>
    <t xml:space="preserve">CONSTRUCCIÓN DE ALCANTARILLADO CIUDAD PÉRDIDA EN EL MUNICIPIO DE ZONA BANANERA </t>
  </si>
  <si>
    <t xml:space="preserve">CONSTRUCCIÓN DE ALCANTARILLADO ESTACIÓN SEVILLA EN EL MUNICIPIO DE ZONA BANANERA </t>
  </si>
  <si>
    <t>355 
PERSONAS</t>
  </si>
  <si>
    <t>CONSTRUCCIÓN DE ALCANTARILLADO MACONDO EN EL MUNICIPIO DE ZONA BANANERA</t>
  </si>
  <si>
    <t>CONSTRUCCIÓN DE ALCANTARILLADO REPOSO EN EL MUNICIPIO DE ZONA BANANERA</t>
  </si>
  <si>
    <t xml:space="preserve">CONSTRUCCIÓN DE ALCANTARILLADO SAN JOSÉ DE KENNEDY EN EL MUNICIPIO DE ZONA BANANERA </t>
  </si>
  <si>
    <t>1.557 
PERSONAS</t>
  </si>
  <si>
    <t xml:space="preserve">CONSTRUCCIÓN DE ALCANTARILLADO CANDELARIA EN EL MUNICIPIO DE ZONA BANANANERA </t>
  </si>
  <si>
    <t xml:space="preserve">CONSTRUCCIÓN DE ALCANTARILLADO JULIO ZAWADY EN EL MUNICIPIO DE ZONA BANANERA </t>
  </si>
  <si>
    <t>3.161 
PERSONAS</t>
  </si>
  <si>
    <t xml:space="preserve">CONSTRUCCIÓN DE ALCANTARILLADO LOS COCOS EN EL MUNICIPIO DE ZONA BANANERA </t>
  </si>
  <si>
    <t xml:space="preserve">CONSTRUCCIÓN DE ALCANTARILLADO R.I. CHIMILA NAARA KAJMANTA EN SANTA MARTA </t>
  </si>
  <si>
    <t>105
PERSONAS</t>
  </si>
  <si>
    <t>CONSTRUCCIÓN DE ALCANTARILLADO BAHÍA HONDA EN EL MUNICIPIO DE PEDRAZA</t>
  </si>
  <si>
    <t>1784
PERSONAS</t>
  </si>
  <si>
    <t xml:space="preserve">CONSTRUCCIÓN DE ALCANTARILLADO HEREDIA EN EL MUNICIPIO DE PEDRAZA </t>
  </si>
  <si>
    <t>1864 
PERSONAS</t>
  </si>
  <si>
    <t xml:space="preserve">CONSTRUCCIÓN DE ALCANTARILLADO LA BOMBA EN EL MUNICIPIO DE PEDRAZA </t>
  </si>
  <si>
    <t>1.463 
PERSONAS</t>
  </si>
  <si>
    <t>OPTIMIZACIÓN DEL ALCANTARILLADO SANITARIO DE LOS BARRIOS ALFONSO LÓPEZ, 20 DE ENERO Y EL LAGUITO, DEL MUNICIPIO DE SAN SEBASTIÁN DE BUENAVISTA, MAGDALENA</t>
  </si>
  <si>
    <t xml:space="preserve">INSTALACIÓN REDES DE ALCANTARIADO Y DOS ESTACIONES ELEVADORAS. </t>
  </si>
  <si>
    <t>6.392 
PERSONAS</t>
  </si>
  <si>
    <t>CONSTRUCCIÓN DEL SISTEMA DE ALCANTARILLADO SANITARIO DEL MUNICIPIO DE FUNDACIÓN - FASE III - DEPARTAMENTO DEL MAGDALENA Y CONSTRUCCIÓN DEL SISTEMA DE ALCANTARILLADO SANITARIO DEL MUNICIPIO DE ALGARROBO- FUNDACIÓN, MAGDALENA - FUNDACIÓN FASE III</t>
  </si>
  <si>
    <t xml:space="preserve">REDES DE ALCANTARILLADO, ESTACIONES DE  BOMBEO DE AGUAS RESIDUALES, LINEA DE IMPULSION Y SISTEMA ELÉCTRICO, INSTALACIÓN DE TUBERIAS, POZOS DE INSPECCIÓN, </t>
  </si>
  <si>
    <t>74.224 
PERSONAS</t>
  </si>
  <si>
    <t>AMPLIACIÓN DEL SISTEMA DE ALCANTARILLADO FASE II DEL MUNICIPIO DE CERRO SAN ANTONIO DEL DEPARTAMENTO DEL MAGDALENA</t>
  </si>
  <si>
    <t xml:space="preserve">INSTALACIÓN DE TUBERIAS Y ACOMETIDAS DOMICILIARIAS. </t>
  </si>
  <si>
    <t>4.761
PERSONAS</t>
  </si>
  <si>
    <t xml:space="preserve">CONSTRUCCIÓN SISTEMA DE ALCANTARILLADO PIEDRAS DE MOLER EN EL MUNICIPIO DE ZAPAYAN </t>
  </si>
  <si>
    <t>1.192
PERSONAS</t>
  </si>
  <si>
    <t xml:space="preserve">CONSTRUCCIÓN SISTEMA DE ALCANTARILLADO CAÑO DE AGUAS EN EL MUNICIPIO DE ZAPAYAN </t>
  </si>
  <si>
    <t>769
PERSONAS</t>
  </si>
  <si>
    <t>CONSTRUCCIÓN SISTEMA DE ALCANTARILLADO DE PUEBLONUEVO EN EL MUNICPIO DE CHIBOLO</t>
  </si>
  <si>
    <t>65
PERSONAS</t>
  </si>
  <si>
    <t>CONSTRUCCIÓN SISTEMA DE ALCANTARILLADO EN REAL DEL OBISPO EN EL MUNICIPIO DE TENERIFE</t>
  </si>
  <si>
    <t>1.312 
PERSONAS</t>
  </si>
  <si>
    <t xml:space="preserve">CONSTRUCCIÓN SISTEMA DE ALCANTARILLADO EN SAN LUIS EN EL MUNICIPIO DE TENERIFE </t>
  </si>
  <si>
    <t>1.717 
PERSONAS</t>
  </si>
  <si>
    <t xml:space="preserve">CONSTRUCCIÓN SISTEMA DE ALCANTARILLADO LAS PAVITAS EN EL MUNICIPIO DE EL PIÑÓN </t>
  </si>
  <si>
    <t>385 
PERSONAS</t>
  </si>
  <si>
    <t xml:space="preserve">CONSTRUCCIÓN SISTEMA DE ALCANTARILLADO EN SABANAS EN EL MUNICIPIO DE EL PIÑÓN </t>
  </si>
  <si>
    <t>2.128 
PERSONAS</t>
  </si>
  <si>
    <t xml:space="preserve">CONSTRUCCIÓN SISTEMA DE ALCANTARILLADO EN SAN BASILIO EN EL MUNICIPIO DE EL PIÑÓN </t>
  </si>
  <si>
    <t>921 
PERSONAS</t>
  </si>
  <si>
    <t xml:space="preserve">CONSTRUCCIÓN SISTEMA DE ALCANTARILLADO  EN PLAYON DE OROZCO EN EL MUNICIPIO DE EL BANCO </t>
  </si>
  <si>
    <t>453 
PERSONAS</t>
  </si>
  <si>
    <t xml:space="preserve">CONSTRUCCIÓN SISTEMA DE ALCANTARILLADO EN CAMPO ALEGRE EN EL MUNICIPIO DE EL PIÑÓN </t>
  </si>
  <si>
    <t xml:space="preserve">CONSTRUCCIÓN SISTEMA DE ALCANTARILLADO DE SAN PEDRO EN EL MUNICIPIO DE SANTA BARBARA DE PINTO </t>
  </si>
  <si>
    <t>1.033 
PERSONAS</t>
  </si>
  <si>
    <t>CONSTRUCCIÓN SISTEMA DE ALCANTARILLADO DE VELADERO EN EL MUNICIPIO DE SANTA BARBARA DE PINTO</t>
  </si>
  <si>
    <t>1.029 
PERSONAS</t>
  </si>
  <si>
    <t xml:space="preserve">CONSTRUCCIÓN SISTEMA DE ALCANTARILLADO EN CASA BLANCA MUNICIPIO DE PIJIÑO DEL CARMEN </t>
  </si>
  <si>
    <t>403 PERSONAS</t>
  </si>
  <si>
    <t xml:space="preserve">CONSTRUCCIÓN SISTEMA DE ALCANTARILLADO EN LA LUCHA MUNICIPIO DE PIJIÑO DEL CARMEN </t>
  </si>
  <si>
    <t xml:space="preserve">CONSTRUCCIÓN SISTEMA DE ALCANTARILLADO EN FILADELFIA EN EL MUNICIPIO DE PIJIÑO DEL CARMEN </t>
  </si>
  <si>
    <t xml:space="preserve">CONSTRUCCIÓN SISTEMA DE ALCANTARILLADO ROSARIO DE CHENGUE EN EL MUNICIPIO DE CONCORDIA </t>
  </si>
  <si>
    <t xml:space="preserve">CONSTRUCCIÓN SISTEMA DE ALCANTARILLADO EN BELLAVISTA MUNICIPIO DE CONCORDIA </t>
  </si>
  <si>
    <t xml:space="preserve">CONSTRUCCIÓN SISTEMA DE ALCANTARILLADO EN BALSAMO EN EL  MUNICIPIO DE CONCORDIA </t>
  </si>
  <si>
    <t>7.927 
PERSONAS</t>
  </si>
  <si>
    <t xml:space="preserve">CONSTRUCCIÓN SISTEMA DE ALCANTARILLADO LA COLONBIA EN EL RETEN </t>
  </si>
  <si>
    <t>595 
PERSONAS</t>
  </si>
  <si>
    <t xml:space="preserve">CONSTRUCCIÓN SISTEMA DE ALCANTARILLADO EN SAN SEBASTIAN DEL BONGO EN EL MUNICIPIO DE EL RETEN </t>
  </si>
  <si>
    <t xml:space="preserve">CONSTRUCCIÓN SISTEMA DE ALCANTARILLADO EN LAS FLORES EN EL MUNICIPIO DE EL RETEN </t>
  </si>
  <si>
    <t xml:space="preserve">CONSTRUCCIÓN SISTEMA DE ALCANTARILLADO EN DOÑA MARIA EN EL MUNICIPIO DE FUNDACIUÓN </t>
  </si>
  <si>
    <t>270 
PERSONAS</t>
  </si>
  <si>
    <t xml:space="preserve">CONSTRUCCIÓN SISTEMA DE ALCANTARILLADO EN SANTA ROSA EN EL MUNICIPIO DE FUNDACIÓN </t>
  </si>
  <si>
    <t xml:space="preserve">CONSTRUCCIÓN SISTEMA DE ALCANTARILLADO DE SANTA CLAR EN EL MUNICIPIO DE FUNDACIÓN </t>
  </si>
  <si>
    <t xml:space="preserve">CONSTRUCCIÓN SISTEMA DE ALCANTARILLADO EN FLORES DE MARIA EN EL MUNICIPIO DE FUNDACIÓN </t>
  </si>
  <si>
    <t>241 PERSONAS</t>
  </si>
  <si>
    <t>CONSTRUCCIÓN SISTEMA DE ALCANTARILLADO EN LA GLORIA EN EL MUNICIPIO DE NUEVA GRANADA</t>
  </si>
  <si>
    <t>417 
PERSONAS</t>
  </si>
  <si>
    <t>CONSTRUCCIÓN SISTEMA DE ALCANTARILLADO DE LAS TINAS EN NUEVA GRANADA</t>
  </si>
  <si>
    <t>563 
PERSONAS</t>
  </si>
  <si>
    <t>CONSTRUCCIÓN SISTEMA DE ALCANTARILLADO EN EL CARMEN DEL MAGDALENA EN EL MUNICIPIO DE PLATO</t>
  </si>
  <si>
    <t>1.485 
PERSONAS</t>
  </si>
  <si>
    <t>CONSTRUCCIÓN SISTEMA DE ALCANTARILLADO DE ZARATE EN EL MUNICIPIO DE PLATO 3</t>
  </si>
  <si>
    <t>758 
PERSONAS</t>
  </si>
  <si>
    <t>CONSTRUCCIÓN SISTEMA DE ALCANTARILLADO DE DISCIPLINA EN EL MUNICIPIO DE PLATO</t>
  </si>
  <si>
    <t xml:space="preserve">CONSTRUCCIÓN SISTEMA DE ALCANTARILLADO DE BOCAS DE ARACATACA EN PUEBLOVIEJO </t>
  </si>
  <si>
    <t xml:space="preserve">CONSTRUCCIÓN SISTEMA DE ALCANTARILLADO EN ISLAS DEL ROISARIO, PALMIRA Y TASAJERA </t>
  </si>
  <si>
    <t>14.910 
PERSONAS</t>
  </si>
  <si>
    <t xml:space="preserve">CONSTRUCCIÓN DE LAS SOLUCIONES DE SANEAMIENTO DEL RESGUARDO INDÍGENA WIWAS EN LAS COMUNIDADES KEMAKUMAKE Y GOGTSEZHI, DEL MUNICIPIO DE  SANTA MARTA, MAGDALENA </t>
  </si>
  <si>
    <t xml:space="preserve">DISEÑO SISTEMA DE ALCANTARILLADO SANITARIO PARA LA CONSTRUCCIÓN DE LA VÍA LOS PATOS, DESDE LA CALLE 18 HASTA LA INTERCEPCION CON LA VARIANTE DE LA RUTA DEL SOL, EN EL MUNICIPIO DE PLATO, MAGDALENA </t>
  </si>
  <si>
    <t xml:space="preserve">REDES, COLECTOR, DESCOLE Y DISPOSICIÓN FINAL </t>
  </si>
  <si>
    <t>318 
PERSONAS</t>
  </si>
  <si>
    <t xml:space="preserve">CONSTRUCCIÓN DEL ALCANTARILLADO DEL BARRIO VILLA ROSA DEL MUNICIPIO DE PLATO, DEPARTAMENTO DEL MAGDALENA. </t>
  </si>
  <si>
    <t>1.139 
PERSONAS</t>
  </si>
  <si>
    <t>CONSTRUCCIÓN DEL ALCANTARILLADO SANITARIO Y SISTEMA DE TRATAMIENTO DE AGUAS RESIDUALES PARA EL CORREGIMIENTO DE TASAJERA, MUNICIPIO DE PUEBLOVIEJO, DEPARTAMENTO DEL MAGDALENA</t>
  </si>
  <si>
    <t>9.102 
PERSONAS</t>
  </si>
  <si>
    <t>CONSTRUCCIÓN DEL SISTEMA DE ALCANTARILLADO SANITARIO DEL MUNCIPIO DE FUNDACIÓN, MAGDALENA FASE IV</t>
  </si>
  <si>
    <t>59.226 
PERSONAS</t>
  </si>
  <si>
    <t xml:space="preserve">CONSTRUCCIÓN DEL PLAN MAESTRO DE ALCANTARILLADO SANITARIO FASE II DEL MUNICIPIO DE ARIGUANÍ, DEPARTAMENTO DEL MAGDALENA. </t>
  </si>
  <si>
    <t>4.490 
PERSONAS</t>
  </si>
  <si>
    <t>CONSTRUCCIÓN DEL SISTEMA DE ALCANTARILLADO DEL CORREGIMIENTO DE GUACAMAYAL</t>
  </si>
  <si>
    <t>9.749
PERSONAS</t>
  </si>
  <si>
    <t>CONSTRUCCION DEL ALCANTARILLADO EN LAS COMUNAS 1 Y 2 EN LA CABECERA MUNICIPAL DE EL BANCO - MAGDALENA</t>
  </si>
  <si>
    <t>38.233
PERSONAS</t>
  </si>
  <si>
    <t>CONSTRUCCIÓN DEL SISTEMA DE ALCANTARILLADO SANITARIO DEL CENTRO POBLADO DE RÍO FRÍO, ZONA BANANERA FASE II</t>
  </si>
  <si>
    <t>7.291
PERSONAS</t>
  </si>
  <si>
    <t>CONSTRUCCIÓN DE 3 ESQUEMAS REGIONALES DE ASEO Y APROVECHAMIENTO DE RESIDUOS SÓLIDOS</t>
  </si>
  <si>
    <t>ESQUEMAS REGIONALES DE ASEO</t>
  </si>
  <si>
    <t>330.214
PERSONAS</t>
  </si>
  <si>
    <t>1. Gestionar la implementación de (5) esquemas regionales de disposición final de residuos.
2. Formular y ejecutar (3) 
proyectos experimentales de 
aprovechamiento de residuos 
municipales y/o agroindustriales.</t>
  </si>
  <si>
    <t>SOLUCIÓN DEFINITIVA AL DESABASTECIMIENTO DE AGUA POTABLE EN SANTA MARTA</t>
  </si>
  <si>
    <t>CAPTACIÓN, PTAP,  LINEAS DE CONDUCCIÓN, LINEAS DE ADUCCIÓN, SISTEMA ELECGTROMECÁNICO</t>
  </si>
  <si>
    <t>519.000 
PERSONAS</t>
  </si>
  <si>
    <t>Gestionar los estudios y diseños de (1) proyecto para la optimización y captación de nuevas fuentes como alternativas que contribuyan a la solución definitiva de agua potable en el Distrito de Santa Marta.</t>
  </si>
  <si>
    <t>TOTAL PROYECTOS RECURSOS PROPIOS</t>
  </si>
  <si>
    <t>TOTAL REGALIAS SGR- 60%</t>
  </si>
  <si>
    <t>TOTAL REGALIAS SGR-40%</t>
  </si>
  <si>
    <t>TOTAL REGALIAS - SGR-CTeI</t>
  </si>
  <si>
    <t xml:space="preserve"> VALOR TOTAL PROYECTOS (2020-2023)</t>
  </si>
  <si>
    <t>TOTAL PROYECTOS REGALIAS (2020-2023=</t>
  </si>
  <si>
    <t>TRABAJO</t>
  </si>
  <si>
    <t>HABILITAR LA AGENCIA PUBLICA DE GESTIÓN Y COLOCACION DE EMPLEO DEL DEPARTAMENTO DEL MAGDALENA</t>
  </si>
  <si>
    <t xml:space="preserve">3.1.1.2.13. Crear y poner en funcionamiento (1) Agencia Pública de Empleo.
3.1.1.1.2 Crear una ruta de empleabilidad para el servicio de la gestión de la oferta social para la población vulnerable.
3.1.1.2.8 Mejorar las condiciones de movilidad laboral, el emprendimiento y la formación y la capacitación del recurso humano
</t>
  </si>
  <si>
    <t>61.000 PERSONAS</t>
  </si>
  <si>
    <t>ELABORACION DE ESTUDIOS PARA LA CREACION DE LA INSTITUCION UNIVERSITARIA DIGITAL DEL MAGDALENA EN EL DEPARTAMENTO DEL MAGDALENA</t>
  </si>
  <si>
    <t>902.655 PERSONAS</t>
  </si>
  <si>
    <t>Algarrobo, Aracataca, Ariguaní, Cerro de San Antonio, Chibolo, Concordia, El Banco, El Piñón, El Retén, Fundación, Guamal, Nueva Granada, Pedraza, Pijiño del Carmen, Pivijay, Plato, Puebloviejo, Remolino, Sabanas de San Ángel, Salamina, San Sebastián de Buenavista, San Zenón, Santa Ana, Santa Bárbara de Pinto, Sitionuevo, Tenerife, Zapayán y Zona Bananera.</t>
  </si>
  <si>
    <t>TODAS LAS INSTITUCIONES EDUCATIVAS OFICIALES DEL DEPARTAMENTO DEL MAGDALENA</t>
  </si>
  <si>
    <t>28 Municipios no certificados en educación del departamento del madalena en área rural y urbana</t>
  </si>
  <si>
    <t>188.676
PERSONAS</t>
  </si>
  <si>
    <t>13.250 PERSONAS</t>
  </si>
  <si>
    <t>104.636 PERSONAS</t>
  </si>
  <si>
    <t>2.313
PERSONAS</t>
  </si>
  <si>
    <t>180.100 PERSONAS</t>
  </si>
  <si>
    <t>187.622 PERSONAS</t>
  </si>
  <si>
    <t>212.343 PERSONAS</t>
  </si>
  <si>
    <t xml:space="preserve"> MUNICIPIOS DE: PLATO, PIVIJAY, GUAMAL, SITIONUEVO, FUNDACIÓN, EL BANCO Y ARACATACA. </t>
  </si>
  <si>
    <t>10.352 PERSONAS</t>
  </si>
  <si>
    <t>1.451 PERSONAS</t>
  </si>
  <si>
    <t>Distrito de Santa Marta y municipio de Ciénaga, Departamento del Magdalena.</t>
  </si>
  <si>
    <t>Municipios de Aracataca y Chibolo</t>
  </si>
  <si>
    <t>67.133 PERSONAS</t>
  </si>
  <si>
    <t>2,952 PERSONAS</t>
  </si>
  <si>
    <t>99.235 PERSONAS</t>
  </si>
  <si>
    <t>5.062 PERSONAS</t>
  </si>
  <si>
    <t>Centros de Bienestar del Anciano del Departamento del Magdalena. 1.SANTA BÁRBARA DE PINTO (Centro de bienestar de Adultos Mayores la Sonrisa Santa Barbara de Pinto) 2.GUAMAL (CENTRO VIDA Y PROTECCION SOCIAL DIVINA MISERICORDIA) 3.CIÉNAGA (Asociación de hijas e hijos de María Reina Capitulo Ciénaga) 4.PIVIJAY (JUSUS DE LA MISERICORDIA) 5.EL BANCO (HOGAR DEL ANCIANO SAN VICENTE DE PAUL)</t>
  </si>
  <si>
    <t>2.414
PERSONAS</t>
  </si>
  <si>
    <t>Municipio de Chibolo</t>
  </si>
  <si>
    <t>28.626 PERSONAS</t>
  </si>
  <si>
    <t>4.640
PERSONAS</t>
  </si>
  <si>
    <t xml:space="preserve">Municipio de Guamal </t>
  </si>
  <si>
    <t xml:space="preserve">SANEAMIENTO DE LA DEUDA POR LOS SERVICIOS DE SALUD PRESTADOS A LA POBLACIÓN POBRE NO ASEGURADA, SUBSIDIADA, EXTRANJERA Y NACIONALES FRONTERIZOS EN EL DEPARTAMENTO DEL MAGDALENA </t>
  </si>
  <si>
    <t>682.328 PERSONAS</t>
  </si>
  <si>
    <t>114.825 PERSONAS</t>
  </si>
  <si>
    <t>Fundación y Aracataca</t>
  </si>
  <si>
    <t>Corregimiento de Palmira y Tasajera - Puebloviejo</t>
  </si>
  <si>
    <t>1.326.525 PERSONAS</t>
  </si>
  <si>
    <t>136.416 PERSONAS</t>
  </si>
  <si>
    <t>Fundación, El Retén y Aracataca</t>
  </si>
  <si>
    <t>552.391 PERSONAS</t>
  </si>
  <si>
    <t>Santa Marta D.T.C.H</t>
  </si>
  <si>
    <t>Municipio de Fundación</t>
  </si>
  <si>
    <t>31.745 PERSONAS</t>
  </si>
  <si>
    <t>342.617 PERSOMAS</t>
  </si>
  <si>
    <t>188.745 PERSONAS</t>
  </si>
  <si>
    <t>28 MUNICIPIOS NO CERTIFICADOS EN EDUCACIÓN DEL MAGDALENA EN AREA URBANA Y RURAL.</t>
  </si>
  <si>
    <t>17.333 PERSONAS</t>
  </si>
  <si>
    <t>Municipios de Fundación y Aracataca</t>
  </si>
  <si>
    <t>186.166 PERSONAS</t>
  </si>
  <si>
    <t>Municipios de el Banco, Pivijay y Ariguaní.</t>
  </si>
  <si>
    <t>49.905 PERSONAS</t>
  </si>
  <si>
    <t>Municipio de Plato, Magdalena</t>
  </si>
  <si>
    <t>360.580 PERSONAS</t>
  </si>
  <si>
    <t>MUNICIPIOS DE PLATO Y EL BANCO, MAGDALENA</t>
  </si>
  <si>
    <t>31.855 PERSONAS</t>
  </si>
  <si>
    <t>663.000 PERSONAS</t>
  </si>
  <si>
    <t>6.528 PERSONAS</t>
  </si>
  <si>
    <t>50 PERSONAS</t>
  </si>
  <si>
    <t>37.286 PERSONAS</t>
  </si>
  <si>
    <t>SANTA MARTA D.T.C.H</t>
  </si>
  <si>
    <t>8.000 PERSONAS</t>
  </si>
  <si>
    <t>40 PERSONAS</t>
  </si>
  <si>
    <t>19.520 PERSONAS</t>
  </si>
  <si>
    <t>MUNICIPIO DE CHIVOLO, MAGDALENA</t>
  </si>
  <si>
    <t>35 PERSONAS</t>
  </si>
  <si>
    <t>31.794 PERSONAS</t>
  </si>
  <si>
    <t>15.953 ESTUDIANTES</t>
  </si>
  <si>
    <t>189.040 PERSONAS</t>
  </si>
  <si>
    <r>
      <rPr>
        <b/>
        <sz val="10"/>
        <color theme="1"/>
        <rFont val="Arial"/>
        <family val="2"/>
      </rPr>
      <t>FORTALECIMIENTO DE LA DOTACIÓN ESCOLAR</t>
    </r>
    <r>
      <rPr>
        <sz val="10"/>
        <color theme="1"/>
        <rFont val="Arial"/>
        <family val="2"/>
      </rPr>
      <t xml:space="preserve"> PARA GARANTIZAR LA COBERTURA Y PERMANENCIA DE LOS ESTUDIANTES DE LAS SEDES EDUCATIVAS OFICIALES EN EL DEPARTAMENTO DEL MAGDALENA</t>
    </r>
  </si>
  <si>
    <t>307.810 ESTUDIANTES</t>
  </si>
  <si>
    <t>223.937 ESTUDIANTES</t>
  </si>
  <si>
    <t>222.927 ESTUDIANTES</t>
  </si>
  <si>
    <t>221.917 BACHILLERES</t>
  </si>
  <si>
    <t>221.917 ESTUDIANTES</t>
  </si>
  <si>
    <t>2226.9267 PERSONAS</t>
  </si>
  <si>
    <t>221.917 MUJERES</t>
  </si>
  <si>
    <t>2241.9417 PERSONAS</t>
  </si>
  <si>
    <t>222.927 PERSONAS</t>
  </si>
  <si>
    <t>223.937 PERSONAS</t>
  </si>
  <si>
    <t>224.947 PERSONAS</t>
  </si>
  <si>
    <t>221.917 PERSONAS</t>
  </si>
  <si>
    <t>2216.9167 PERSONAS</t>
  </si>
  <si>
    <t xml:space="preserve">222.927 PERSONAS
</t>
  </si>
  <si>
    <t>221.917 AGRICULTORES</t>
  </si>
  <si>
    <t>225.957 AGRICULTORES</t>
  </si>
  <si>
    <t>223.937 AGRICULTORES</t>
  </si>
  <si>
    <t>2224.9247 PERSONAS</t>
  </si>
  <si>
    <t>225.957 PERSONAS</t>
  </si>
  <si>
    <t>226.967 PERSONAS</t>
  </si>
  <si>
    <t>2210.9107 PERSONAS</t>
  </si>
  <si>
    <t>2211.9117 PERSONAS</t>
  </si>
  <si>
    <t>222.927 BOMBEROS</t>
  </si>
  <si>
    <t>2214.9147 000</t>
  </si>
  <si>
    <t xml:space="preserve">Municipios: Algarrobo, Aracataca, Ariguaní, Cerro San Antonio, Chibolo, Concordia, El banco, Fundación, Guamal, Nueva granada, Pedraza, Pijiño del Carmen, El piñón, Pivijay, Plato, Pueblo viejo, Remolino, Retén, Sabanas de san ángel, Salamina, San Sebastián de Buenavista, San Zenón, Santa Ana, Santa bárbara de pinto, Sitionuevo, Tenerife, Zapayan, zona bananera, Ciénaga, Santa Marta </t>
  </si>
  <si>
    <t>DEPARTAMENTO DEL MAGDALENA</t>
  </si>
  <si>
    <t xml:space="preserve">MUNICIPIOS DE NUEVA GRANADA, EL BANCO, GUAMAL, SANTA BARBARA, PIJIÑO DEL CARMEN Y SANTA MARTA  </t>
  </si>
  <si>
    <t>61,000 PERSONAS</t>
  </si>
  <si>
    <t>2.670 PERSONAS</t>
  </si>
  <si>
    <t>189.570 PERSONAS</t>
  </si>
  <si>
    <t>196.584 PERSONAS</t>
  </si>
  <si>
    <t>888.414 PERSONAS</t>
  </si>
  <si>
    <t>724.556 PERSONAS</t>
  </si>
  <si>
    <t>10.000 PERSONAS</t>
  </si>
  <si>
    <t>GOBIERNO POPULAR</t>
  </si>
  <si>
    <t xml:space="preserve"> MUJERES POR EL CAMBIO</t>
  </si>
  <si>
    <t xml:space="preserve">APOYO FINANCIERO, LOGISTICO Y OPERATIVO PARA LA DOTACIÓN  DE LA CASA DE EMPODERAMIENTO PARA LAS MUJERES Y SUS NUCLEOS FAMILIARES QUE HAN SIDO VICTIMAS DE VIOLENCIA EN EL DEPARTAMENTO DEL MAGDALENA. </t>
  </si>
  <si>
    <t>PROMOVER LA AUTONOMIÁ ECONÓMICA, EL EMPODERAMIENTO Y LA PROTECCIÓN DE LOS DERECHOS DE LAS MUJERES DEL DEPARTAMENTO DEL MAGDALENA , A TRAVÉS DE LA SECRETARÍA DE LA MUJER Y EQUIDAD DE GENERO, CON LA CASA DE MUJERES EMPODERADAS</t>
  </si>
  <si>
    <t>1.1.1.6.2  Gestionar la adecuación, dotación y puesta en funcionamiento de (3) Casa Refugio y de Empoderamiento de la Mujer, con la articulación para su sostenimiento y viabilidad  funcional con Alcaldías de las subregiones, además con las autoridades públicas y privadas.</t>
  </si>
  <si>
    <t>APOYO PARA LA PROMOCION NACIONAL DEL DEPARTAMENTO DEL MAGDALENA COMO DESTINO TURISTICO EN LAS FERIAS DE TURISMO MAGDALENA</t>
  </si>
  <si>
    <t>1.427.766 PERSONAS</t>
  </si>
  <si>
    <t>141000 PERSONAS</t>
  </si>
  <si>
    <t>494.870 PERSONAS</t>
  </si>
  <si>
    <t>59.273 PERSONAS</t>
  </si>
  <si>
    <t xml:space="preserve">VEJEZ DIGNA POR EL CAMBIO </t>
  </si>
  <si>
    <t>CONSTRUCCION DEL CENTRO DE VIDA PARA EL ADULTO MAYOR EN EL MUNICIPIO DE EL BANCO, MAGDALENA</t>
  </si>
  <si>
    <t>REDUCIR LOS NIVELES DE VULNERABILIDAD DE LOS ADULTOS MAYORES EN EL MUNICIPIO DE EL BANCO, MAGDALENA</t>
  </si>
  <si>
    <t>6904 PERSONAS</t>
  </si>
  <si>
    <t>2414 PERSONAS</t>
  </si>
  <si>
    <t>PROGRAMA</t>
  </si>
  <si>
    <t>INDICADORES</t>
  </si>
  <si>
    <t>ACCIONES</t>
  </si>
  <si>
    <t>LINEA NUEVO PLAN DE DESARROLLO</t>
  </si>
  <si>
    <t>REVOLUCION DEL TRABAJO Y VIAS DEL CAMBIO</t>
  </si>
  <si>
    <t>REVOLUCION</t>
  </si>
  <si>
    <t>REVOLUCION DE LA EDUCACION Y LAS BECAS DEL CAMBIO</t>
  </si>
  <si>
    <t>REVOLUCIÓN DE LA B18:Q18EDUCACIÓN Y BECAS DEL CAMBIO</t>
  </si>
  <si>
    <t>TITULACION GRATUITA DE BIENES FISCALES, PROPIEDAD DEL DEPARTAMENTO DEL MAGDALENA UBICADOS EN EL DISTRITO TURISTICO, CULTURAL E HISTÓRICO DE SANTA MARTA, MUNICIPIOS DE CIÉNAGA, ZONA BANANERA Y SANTA ANA MAGDALENA</t>
  </si>
  <si>
    <t>Santa Marta ,Aracataca, Zona Bananera, Ariguaní, Chibolo, Zapayán , Salamina,  El Banco,  Guamal , Pijiño del Carmen , Santa Ana ,San Zenón</t>
  </si>
  <si>
    <t>30.831  PERSONAS</t>
  </si>
  <si>
    <t xml:space="preserve">INCLUSION SOCIAL Y RECONCILIACIÓN </t>
  </si>
  <si>
    <r>
      <t>1.1.1.10.13</t>
    </r>
    <r>
      <rPr>
        <sz val="11"/>
        <color rgb="FF000000"/>
        <rFont val="Times New Roman"/>
        <family val="1"/>
      </rPr>
      <t xml:space="preserve"> </t>
    </r>
    <r>
      <rPr>
        <sz val="11"/>
        <color rgb="FF000000"/>
        <rFont val="Arial"/>
        <family val="2"/>
      </rPr>
      <t xml:space="preserve">Implementar (1) estrategia de participación efectiva de las víctimas con apoyo técnico y financiero para la mesa departamental de participación de víctimas y otras organizaciones (Ley 1448 de 2011). </t>
    </r>
  </si>
  <si>
    <t xml:space="preserve">1.4.1 Realizar (30) encuentros subregionales de agentes culturales, artísticos y ciudadanos con el objeto de fortalecer la red de gestión y cooperación cultural. </t>
  </si>
  <si>
    <t>POBLACION AFECTADA</t>
  </si>
  <si>
    <t>Cienaga, Magdalena</t>
  </si>
  <si>
    <t>El banco, Magdalena</t>
  </si>
  <si>
    <t>Ariguani, Magdalena</t>
  </si>
  <si>
    <t>San José de Kennedy, Sevilla, Guacamayal, Magdalena</t>
  </si>
  <si>
    <t>Fundacion, Magdalena</t>
  </si>
  <si>
    <t>Aracataca, Magdalena</t>
  </si>
  <si>
    <t>Pivijay, Magdalena</t>
  </si>
  <si>
    <t>Plato, Magdalena</t>
  </si>
  <si>
    <t>SERVICIO DE APROPIACION DE PRESERVACIÓN Y DOCUMENTACIÓN POR PARTE DE PERSONAS EN SITUACIÓN DE DISCAPACIDAD DEL FESTIVAL NACIONAL DE LA CUMBIA DECLARADO PATRIMONIO CULTURAL INMATERIAL DE LA NACIÓN. EL BANCO</t>
  </si>
  <si>
    <t>IMPLEMENTACION ESTRATEGIA DE PROMOCIÓN, CAPACITACIÓN Y FORTALECIMIENTO PARA MEJORAR LAS CAPACIDADES DE LA POBLACIÓN Y LA COMPETITIVIDAD DEL SECTOR TURÍSTICO DEL DEPARTAMENTO DEL MAGDALENA</t>
  </si>
  <si>
    <t>DEPENDENCIA</t>
  </si>
  <si>
    <t>SECRETARÍA DE EDUCACIÓN</t>
  </si>
  <si>
    <t>SECRETARÍA DE INFRAESTRUCTURA</t>
  </si>
  <si>
    <t>OFICINA ASESORA DE PLANEACIÓN</t>
  </si>
  <si>
    <t>OFICINA DE GESTIÓN DEL RIESGO DE DESASTRES</t>
  </si>
  <si>
    <t>OFICINA DE CULTURA</t>
  </si>
  <si>
    <t>OFICINA DE PAZ, VICTIMAS</t>
  </si>
  <si>
    <t>SECRETARÍA DE SALUD</t>
  </si>
  <si>
    <t>OFICINA ASESORA DE COMUNICACIONES</t>
  </si>
  <si>
    <t>OFICINA DE TRÁNSITO Y TRANSPORTE</t>
  </si>
  <si>
    <t>SECRETARÍA DE DESARROLLO ECONÓMICO</t>
  </si>
  <si>
    <t>OFICINA DE LA MUJER</t>
  </si>
  <si>
    <t>OFICINA DE TURISMO</t>
  </si>
  <si>
    <t>GERENCIA DE PROYECTOS</t>
  </si>
  <si>
    <t>OFICINA DE PAZ, ATENCIÓN A VICTIMAS, DERECHOS HUMANOS Y POSTCONFLICTO</t>
  </si>
  <si>
    <t>SECRETARÍA DE HACIENDA</t>
  </si>
  <si>
    <t>INDEPORTES</t>
  </si>
  <si>
    <t>OFICINA DE PARTICIPACIÓN CIUDADANA</t>
  </si>
  <si>
    <t>OFICINA DE CUTLURA</t>
  </si>
  <si>
    <t>OFICINA DE TRANSITO Y TRANSPORTE</t>
  </si>
  <si>
    <t>OFICINA DE MEDIO AMBIENTE</t>
  </si>
  <si>
    <t>OFICINA DE MEDIO AMBIENE</t>
  </si>
  <si>
    <t>OFICINA DE PARTICIPACION CIUDADANA</t>
  </si>
  <si>
    <t>SECRETARÍA DEL INTERIOR</t>
  </si>
  <si>
    <t>OFICINA DEL PAE</t>
  </si>
  <si>
    <t xml:space="preserve">DEFENSA </t>
  </si>
  <si>
    <t>SECRETARÍA DEL INERIOR</t>
  </si>
  <si>
    <t>IMPLEMENTACIÓN DEL SISTEMA ORQUESTAL Y CORAL EN EL MARCO DE LAS ESCUELAS CUMBIA Y DE LAS ARTES EN LAS INSTITUCIONES EDUCATIVAS EN EL DEPARTAMENTO DEL MAGDALENA</t>
  </si>
  <si>
    <t>1.449.087  PERSONAS</t>
  </si>
  <si>
    <t>Poner en funcionamiento y dotación las Escuelas CUMBIA de la música y de las artes en instituciones educativas públicas, para beneficiar (50.000) NNA y jóvenes en (29) Municipios del departamento.</t>
  </si>
  <si>
    <t>AGUAS DEL MAGDALENA</t>
  </si>
  <si>
    <t>INCLUSION SOCIAL Y RECONCILIACION</t>
  </si>
  <si>
    <t>DESARROLLO Y FINANCIACIÓN DE ALTERNATIVAS PRODUCTIVAS PARA PESCADORES ARTESANALES QUE SE ENCUENTRAN ENMARCADOS DENTRO DEL PLAN DECOMPENSACIÓN DEL PARQUE NACIONAL NATURAL TAYRONA EN EL DEPARTAMENTO DE MAGDALENA</t>
  </si>
  <si>
    <t>90 PERSONAS</t>
  </si>
  <si>
    <t>3.1.1.1.3 Formular e Implementar (1) plan de impulso y formalización para los emprendimientos, la micro y pequeñas empresas.</t>
  </si>
  <si>
    <t>FORTALECIMIENTO DE LA COBERTURA A LA EDUCACIÓN SUPERIOR PUBLICA PERTINENTE Y CON CALIDAD EN EL DEPARTAMENTO DEL MAGDALENA</t>
  </si>
  <si>
    <t>Beneficiarios de Becas de Educación</t>
  </si>
  <si>
    <t>95.000 PERSONAS</t>
  </si>
  <si>
    <t>10.592 PERSONAS</t>
  </si>
  <si>
    <t>COBERTURA ESTUDIANTIL</t>
  </si>
  <si>
    <t>FORTALECIMIENTO DEL BIENESTAR LABORAL DE LOS DOCENTES EN MUNICIPIOS NO CERTIFICADOS DEL DEPARTAMENTO DEL MAGDALENA</t>
  </si>
  <si>
    <t>7822 PERSONAS</t>
  </si>
  <si>
    <t>FORTALECIMIENTO DE LAS CAPACIDADES DE RECURSO HUMANO DE LAS INSTITUCIONES EDUCATIVAS DEL DEPARTAMENTO CON EL FIN DE REALIZAR LAS FUNCIONESADMINISTRATIVAS DE LIMPIEZA MANTENIMIENTO CUIDADO Y CONSERVACIÓN DE LAS SEDES EDUCATIVAS MAGDALENA</t>
  </si>
  <si>
    <t>FORTALECIMIENTO DE LAS CAPACIDADES INSTITUCIONALES PARA GARANTIZAR LA CONTINUIDAD EN EL ACCESO A LOS SERVICIOS DE SALUD DE LA POBLACIÓN POBRE Y VULNERABLE CUBIERTA CON SUBSIDIO A LA DEMANDA EN EL DEPARTAMENTO DEL MAGDALENA</t>
  </si>
  <si>
    <t>1.3.1 Cambio por la salud</t>
  </si>
  <si>
    <t>790.993 PERSONAS</t>
  </si>
  <si>
    <t>FORTALECIMIENTO DEL ACCESO A LOS SERVICIOS DE SALUD A LA POBLACIÓN VULNERABLE (INDÍGENAS INIMPUTABLES Y DISCAPACITADOS) DEL DEPARTAMENTO DEL MAGDALENA</t>
  </si>
  <si>
    <t>1.3.1.2.25 Garantizar la atención del (10%) de personas con trastorno mentales en los servicios sociosanitarios. 1.3.1.2.30 Garantizar el registro del 100% personas con discapacidad. / 1.3.1.3.1 Formular y ejecutar (1) proyecto de atención integral con enfoque étnico de comunidades indígenas en el marco del sistema indígena de salud propia e intercultural -</t>
  </si>
  <si>
    <t>6.245 PERSONAS</t>
  </si>
  <si>
    <t>55.445 PERSONAS</t>
  </si>
  <si>
    <t>: 1.2.2.1.4. Formular e implementar (1) plan de mejoramiento para la calidad educativa.</t>
  </si>
  <si>
    <t>OFICINA DE PROGRAMA DE ALIMENTACION</t>
  </si>
  <si>
    <t>OFICINA GERENCIA DE PROYECTOS</t>
  </si>
  <si>
    <t>1.2.1.2.3 Mantener la cobertura y vincular 4.500 nuevos estudiantes a la educación preescolar, básica y media al sistema educativo público.</t>
  </si>
  <si>
    <t>AGUAS DEL MAGDALENA S.A E.S.P</t>
  </si>
  <si>
    <t xml:space="preserve"> SANTA MARTA, CIÉNAGA, CHIBOLO, SABANAS DE SAN ÁNGEL, TENERIFE, EL PIÑÓN, ZAPAYÁN, SAN SEBASTIÁN DE BUENAVISTA Y SANTA BÁRBARA DE PINTO</t>
  </si>
  <si>
    <t xml:space="preserve"> Algarrobo, Aracataca, Ariguaní, Cerro San Antonio, Chibolo, Concordia, El banco, Fundación, Guamal, Nueva granada, Pedraza, Pijiño del Carmen, El piñón, Pivijay, Plato, Pueblo viejo, Remolino, Retén, Sabanas de san ángel, Salamina, San Sebastián de Buenavista, San Zenón, Santa Ana, Santa bárbara de pinto, Sitionuevo, Tenerife, Zapayan, zona bananera, Ciénaga, Santa Marta </t>
  </si>
  <si>
    <t xml:space="preserve"> PLATO, PIVIJAY, GUAMAL, SITIONUEVO, FUNDACIÓN, EL BANCO Y ARACATACA. </t>
  </si>
  <si>
    <t xml:space="preserve"> NUEVA GRANADA, EL BANCO, GUAMAL, SANTA BARBARA, PIJIÑO DEL CARMEN Y SANTA MARTA  </t>
  </si>
  <si>
    <t xml:space="preserve"> SANTA MARTA, ARACATACA, CIÉNAGA, EL BANCO, EL RETÉN, FUNDACIÓN, PLATO, PUEBLOVIEJO, SAN SEBASTIÁN DE BUENAVISTA, SAN ZENÓN, SANTA ANA, SITIONUEVO, TENERIFE Y ZONA BANANERA</t>
  </si>
  <si>
    <t>SANTA MARTA</t>
  </si>
  <si>
    <t>PLATO Y EL BANCO</t>
  </si>
  <si>
    <t>CHIBOLO</t>
  </si>
  <si>
    <t>PLATO</t>
  </si>
  <si>
    <t>ARIGUANI</t>
  </si>
  <si>
    <t>CIENAGA</t>
  </si>
  <si>
    <t>EL BANCO</t>
  </si>
  <si>
    <t>SANTA MARTA Y CIENAGA</t>
  </si>
  <si>
    <t>ARACATACA Y CHIBOLO</t>
  </si>
  <si>
    <t>GUAMAL</t>
  </si>
  <si>
    <t>CIENAGA,</t>
  </si>
  <si>
    <t>FUNDACION</t>
  </si>
  <si>
    <t>FUNDACION Y ARACATACA</t>
  </si>
  <si>
    <t>PUEBLOVIEJO</t>
  </si>
  <si>
    <t>FUNDACION, EL RETEN Y ARACATACA</t>
  </si>
  <si>
    <t>EL BANCO, PIVIJAY Y ARIGUANI</t>
  </si>
  <si>
    <t>GUAMAL, EL BANCO, FUNDACION, CIENAGA Y SANTA MARTA</t>
  </si>
  <si>
    <t>SANTA BÁRBARA DE PINTO, GUAMAL, CIENAGA, PIVIJAY, EL BANCO</t>
  </si>
  <si>
    <t>SANTA MARTA, ARACATACA, ZONA BANANERA. ARIGUANI, CHIBOLO, ZAPAYAN, SALAMINA, EL BANCO, GUAMAL, PIJIÑO DEL CARMEN, SANTA ANA, SAN ZENON</t>
  </si>
  <si>
    <t xml:space="preserve"> SANTA MARTA, ARACATACA, CIENAGA, EL BANCO, EL PIÑON, GUAMAL, PIVIJAY, PUEBLOVIEJO, SAN SEBASTIAN DE BUENAVISTA, SANA ANA Y SITIO NUEVO</t>
  </si>
  <si>
    <t xml:space="preserve"> SANTA MARTA, ARACATACA, CIENAGA, EL BANCO, EL PIÑON, GUAMAL, PIVIJAY, PUEBLOVIEJO, SAN SEBASTIAN DE BUENAVISTA, SANTA ANA Y SITIO NUEVO. </t>
  </si>
  <si>
    <t>C</t>
  </si>
  <si>
    <t>FORTALECIMIENTO DE LAS CAPACIDADES PRODUCTIVAS DEL DEPARTAMENTO DEL MAGDALENA EN TORNO AL MEJORAMIENTO Y FOMENTO DE LA ACTIVIDAD PISCICOLA Y ACUICOLA. MAGDALENA</t>
  </si>
  <si>
    <t>976.105 PERSONAS</t>
  </si>
  <si>
    <t>200 PERSONAS</t>
  </si>
  <si>
    <t>ZAPAYAN</t>
  </si>
  <si>
    <t>RECUPERACIÓN AMBIENTAL Y CULTURAL DE 160 HECTAREAS EN PREDIOS DENTRO DEL RESGUARDO ARHUACO DE LA SIERRA NEVADA DE SANTA MARTA</t>
  </si>
  <si>
    <t>AMBIENTE Y DESARROLLO SOSTENIBLE</t>
  </si>
  <si>
    <t>2.756 PERSONAS</t>
  </si>
  <si>
    <t>RECURSOS HIDRICOS Y BIODIVERSIDAD</t>
  </si>
  <si>
    <t>ARACATACA</t>
  </si>
  <si>
    <t>Restaurar y/o recuperar ambientalmente 1.300 hectareas en areas de cuencas hidricas, area de zonas costeras, caños y ríos deteriorados con participación de las comunidades indígenas y demás población</t>
  </si>
  <si>
    <t xml:space="preserve"> CONSTRUCCION DE LA IED LOMA DEL BALSAMO SEDE INMACULADA CONCEPCION DEL MUNICIPIO DE ALGARROBO, MAGDALENA.. </t>
  </si>
  <si>
    <t xml:space="preserve">1.2.2.2.14 Vincular (5.000) nuevos estudiantes para la ampliación de la Jornada Única. 1.2.2.2.15
Gestionar la adecuación, construcción
y/o dotación de (58) Instituciones
Educativas públicas, así como
gestionar, acompañar y coordinar las
adecuaciones e intervenciones que se
adelantan por parte del Gobierno
Nacional. 
</t>
  </si>
  <si>
    <t>ALGARROBO</t>
  </si>
  <si>
    <t>650 PERSONAS</t>
  </si>
  <si>
    <t>16.785 PERSONAS</t>
  </si>
  <si>
    <t xml:space="preserve"> FORTALECIMIENTO DEL ACCESO Y LA PRESTACIÓN DE SERVICIOS DE SALUD A POBLACION VULNERABLE (INIMPUTABLES Y POBLACION EN CONDICION DE DISCAPACIDAD) DEL DEPARTAMENTO DEL MAGDALENA</t>
  </si>
  <si>
    <t>1.3.1.1.2 Garantizar que el 99.2% de la población pobre, el acceso a la prestación de servicios de salud y eventos NO PBS.</t>
  </si>
  <si>
    <t>3.071 PERSONAS</t>
  </si>
  <si>
    <t>INFRAESTRUCTURA SOCIAL</t>
  </si>
  <si>
    <t>CONSTRUCCION DEL CENTRO DE VIDA PARA EL ADULTO MAYOR EN LOS MUNICIPIOS DE ARIGUANÍ, CERRO DE SAN ANTONIOM, CIENAGA, MAGDALENA</t>
  </si>
  <si>
    <t>18.895 PERSONAS</t>
  </si>
  <si>
    <t>ARIGUANI, CERRO DE SAN ANTONIO, CIENAGA</t>
  </si>
  <si>
    <t xml:space="preserve"> CONSTRUCCION DE LA IED LOMA DEL BALSAMO SEDE INMACULADA CONCEPCION DEL MUNICIPIO DE ALGARROBO, MAGDALENA.</t>
  </si>
  <si>
    <t>EQUIDAD</t>
  </si>
  <si>
    <t>IMPLEMENTACION DE FERIAS DE EQUIDAD EN EL DEPARTAMENTO DEL MAGDALENA</t>
  </si>
  <si>
    <t>POBLACION BENEFICIADA</t>
  </si>
  <si>
    <t>1.1.1.1.2 Realizar (116) Ferias de la Equidad para llevar la oferta
institucional, activando el acceso a la ruta de derechos con
programas sociales de salud, educación y nutrición, dignificación
del hábitat e inclusión productiva, para la población vulnerable y
territorios con mayor concentración de pobreza. 
1.1.1.3.2 Fortalecer (2) escenarios de participación infantil y
adolescente. 
1.1.1.3.3 Fortalecer (6) espacios legales e interinstitucionales que
propenden por la realización plena de derechos NNA. 
1.1.1.3.7 Poner en funcionamiento una (1) ludoteca móvil para la
primera infancia. 
1.1.1.4.3 Implementar (1) estrategia de atención integral a los
jóvenes campesinos. 
1.1.1.4.4 Acompañar y apoyar (50) proyectos de emprendimiento
formulados por grupos de jóvenes. 
1.1.1.5.4 Implementar (1) estrategia para la consolidación de
saberes e historias contados por nuestros abuelos. 
1.1.1.7.2 Convocar (1) mesa de Diálogo Social Campesino para
el seguimiento de proyectos, planes y políticas públicas dirigidos 
a la población campesina en condición de vulnerabilidad.
1.1.1.8.2 Elaborar e implementar (1) procedimiento para la 
ampliación y saneamiento de resguardos indígenas.
1.1.1.8.3 Diseñar e implementar (1) estrategia de 
comunicaciones para el reconocimiento de los saberes
ancestrales y la cultura indígena. 
1.1.1.9.1 Beneficiar (1.000) jóvenes de la población NARP con
acceso a la inclusión laboral y apoyo a sus emprendimientos.  
1.1.1.9.2 Beneficiar (2) consejos comunitarios u organizaciones
de base población NARP con proyectos de emprendimiento
productivo que afiancen su identidad. 
1.1.1.9.3 Diseñar e implementar (1) estrategia de
comunicaciones para el reconocimiento cultural de los saberes
ancestrales y la cultura afrodescendiente. 
1.1.1.10.7 Diseñar e implementar (1) Ruta de Ayuda Humanitaria
Inmediata –AHI, con el fin de atender las solicitudes de
Municipios en materia de subsidios y auxilio funerario. 
1.1.1.11.4 Formular e implementar (1) plan para fortalecer la 
disponibilidad de mecanismos de comunicación y acceso a la
información para la población con discapacidad auditiva y visual. 
1.1.1.13.1 Formular e implementar (1) plan de acción humanitario
para inmigrantes y/o sujetos de protección internacional. 
1.1.1.13.2 Brindar asistencia técnica a los (29) municipios en la
implementación de un protocolo para la atención social de la
población migrante. 
1.3.1.2.5 Implementar en (29) municipios, estrategias de
vacunación. 
1.3.1.2.6 Implementar en (29) municipios acciones de prevención
y atención en salud oral. 
1.3.1.2.8 Aumentar a (95%) la cantidad de madres gestantes con
más de 4 controles prenatales. 
1.3.1.2.9 Mantener en 95% las coberturas útiles de vacunación
de perros y gatos. 
1.3.1.2.17 Implementar en (29) municipios jornadas de
Educación sexual y reproductiva con énfasis en las
enfermedades de transmisión sexual ETS (VIH/SIDA). 
1.3.1.2.19 Implementar en (29) municipios acciones de detección
temprana y tratamiento a la infección por sífilis en mujeres
gestantes. 
1.3.1.2.29 Promover y adoptar (1) modelo de envejecimiento
activo.  
1.3.3.1.10 Implementar (1) estrategia de prevención y reducción
de anemia nutricional. 
1.4.1.1.6 Formular y ejecutar (1) programa de cultura ciudadana
para la legalidad y los espacios públicos seguros: CAMBIA,
PONTE LA CAMISETA. 
2.1.1.1.4. Realizar (30) jornadas de capacitación y asistencia
técnica agrícola y ambiental. 
2.1.2.1.11 Formular e implementar (1) política pública para la
gestión del riesgo y el cambio climático. 
3.1.2.1.5 Diseñar e implementar (1) Sistema de información
turística del Magdalena. 
3.1.2.1.12. Crear y poner en funcionamiento (1) Gabinete
Turístico. 
3.1.2.1.14 Crear y poner en funcionamiento (2) Consejos
subregionales para el desarrollo del Turismo en los municipios. 
3.1.2.2.5. Diseñar (1) mapa guía - resguardos indígenas.
4.1.2.1.6 Implementar (1) Red de Voluntariado por el Cambio.
4.1.2.1.7 Realizar (35) audiencias ciudadanas -Cuéntale al 
Gobernador.
4.1.2.1.9 Diseñar e implementar (1) hoja de ruta para garantizar 
el acompañamiento a procesos electorales en los municipios.
4.1.2.1.10 Diseñar e implementar (1) estrategia de pedagogía, 
comunicación y participación para conmemorar los días de los
derechos de los distintos grupos poblacionales. 
4.2.1.2.1 Diseñar e implementar (1) estrategia piloto para la
construcción de paz en el marco de la metodología PDET para
otros municipios afectados por el conflicto armado. 
4.2.1.2.3 Realizar (6) acciones con la población reincorporada
con enfoque de reconciliación y paz. 
4.2.1.2.6 Formular y ejecutar (1) proyecto de inclusión de la
población reincorporada de las FARC-EP en programas de
inclusión laboral promovidos por la administración (vinculación
directa, bolsas de empleo, cajas de compensación).  
4.2.1.2.7 Diseñar e implementar (1) ruta de atención que
beneficie a familias en alto grado de vulnerabilidad, remitidas por
la Agencia para la Reincorporación y la Normalización. 
4.2.1.2.10 Brindar acompañamiento técnico y operativo a los (21)
Consejos de Paz, Reconciliación y Convivencia (Municipales y
Departamental). 
4.2.2.2.2 Diseñar e implementar (1) campaña para desincentivar
el uso de las armas. 
4.2.2.4.3 Realizar (58) brigadas jurídicas locales en el marco de
las ferias de la equidad. 
4.2.2.4.4 Brindar asistencia técnica a (29) municipios para la
conformación y/o fortalecimiento de comisarías de familia, casas
de justicia y convivencia y, comités locales de justicia. 
4.2.2.4.17 Convocar e instalar (1) Mesa de Diálogo So</t>
  </si>
  <si>
    <t>Observaciones</t>
  </si>
  <si>
    <t>SECRETARIA DE AMBIENTE, GESTION DEL RIESGO Y CAMBIO CLIMATICO</t>
  </si>
  <si>
    <t>SECRETARIA DE EQUIDAD Y PODER POPULAR</t>
  </si>
  <si>
    <t>SECRETARIA DE DESARROLLO ECONOMICO</t>
  </si>
  <si>
    <t>SECRETARIA SECCIONAL DE SALUD</t>
  </si>
  <si>
    <t>OFICINA ASESORA DE PLANEACION</t>
  </si>
  <si>
    <t>SECRETARIA DE HACIENDA</t>
  </si>
  <si>
    <t xml:space="preserve">GOBIERNO TERRITORIAL </t>
  </si>
  <si>
    <t>Implementación de estrategias de apoyo a la permanencia y continuidad de los estudiantes de educación superior en el Departamento del Magdalena</t>
  </si>
  <si>
    <t>ORGANISMOS DE CONTROL</t>
  </si>
  <si>
    <t>Fortalecimiento integral de la capacidad tecnológica operativa logística y profesional de la Hacienda Pública del Departamento del Magdalena</t>
  </si>
  <si>
    <t>OFICINA DE SALUD</t>
  </si>
  <si>
    <t>SECRETARIA DE  LA EQUIDAD Y PODER POPULAR</t>
  </si>
  <si>
    <t>SA-007-2023</t>
  </si>
  <si>
    <t xml:space="preserve"> IMPLEMENTACION DE FERIAS DE LA EQUIDAD EN EL DEPARTAMENTO DEL MAGDALENA</t>
  </si>
  <si>
    <t>1.1.1.1.2 Realizar (116) Ferias de la Equidad para llevar la oferta institucional, activando el acceso a la ruta de derechos con programas sociales de salud, educación y nutrición, dignificación del hábitat e inclusión productiva, para la población vulnerable y territorios con mayor concentración de pobreza. 1.1.1.3.2 Fortalecer (2) escenarios de
participación infantil y adolescente. 1.1.1.3.3 Fortalecer (6) espacios legales e interinstitucionales que propenden por la realización plena de derechos NNA.
1.1.1.3.7 Poner en funcionamiento una (1) ludoteca móvil para la primera infancia. 1.1.1.4.3 Implementar (1) estrategia de atención integral a los jóvenes
campesinos. 1.1.1.4.4 Acompañar y apoyar (50) proyectos de emprendimiento formulados por grupos de jóvenes. 1.1.1.5.4 Implementar (1) estrategia para la consolidación de saberes e historias contados por nuestros abuelos. 1.1.1.7.2 Convocar (1) mesa de Diálogo Social Campesino para el seguimiento de proyectos, planes y políticas públicas
dirigidos a la población campesina en condición de vulnerabilidad. 1.1.1.8.2 Elaborar e implementar (1) procedimiento para la ampliación y saneamiento de resguardos indígenas. 1.1.1.8.3 Diseñar e implementar (1) estrategia de comunicaciones para el reconocimiento de los saberes ancestrales y la cultura indígena. 1.1.1.9.1 Beneficiar (1.000) jóvenes de la población NARP con acceso a la inclusión laboral y apoyo a sus emprendimientos. 1.1.1.9.2 Beneficiar (2) consejos comunitarios u organizaciones de base
población NARP con proyectos de emprendimiento productivo que afiancen su identidad. 1.1.1.9.3 Diseñar e implementar (1) estrategia de comunicaciones para el
reconocimiento cultural de los saberes ancestrales y la cultura afrodescendiente. 1.1.1.10.7 Diseñar e implementar (1) Ruta de Ayuda Humanitaria Inmediata –AHI, con
el fin de atender las solicitudes de Municipios en materia de subsidios y auxilio funerario. 1.1.1.11.4 Formular e implementar (1) plan para fortalecer la disponibilidad de
mecanismos de comunicación y acceso a la información para la población con discapacidad auditiva y visual.  1.1.1.13.1 Formular e implementar (1) plan de acción humanitario para inmigrantes y/o sujetos de protección internacional. 1.1.1.13.2 Brindar asistencia técnica a los (29) municipios en la implementación de un protocolo para la atención social de la población migrante. 1.3.1.2.5 Implementar en (29) municipios, estrategias de vacunación. 1.3.1.2.6 Implementar en (29) municipios acciones de prevención y  atención en salud oral. 1.3.1.2.8 Aumentar a (95%) la cantidad de madres gestantes con más de 4 controles prenatales. 1.3.1.2.9 Mantener en 95% las coberturas útiles de vacunación de perros y gatos. 1.3.1.2.17 Implementar en (29) municipios jornadas de Educación sexual y reproductiva con énfasis en las enfermedades de transmisión sexual ETS (VIH/SIDA). 1.3.1.2.19 Implementar en (29) municipios acciones de detección temprana y tratamiento a la infección por sífilis en mujeres gestantes. 1.3.1.2.29 Promover y adoptar (1) modelo de envejecimiento activo. 1.3.3.1.10 Implementar (1) estrategia de prevención y reducción de anemia nutricional. 1.4.1.1.6 Formular y ejecutar (1)  programa de cultura ciudadana para la legalidad y los espacios públicos seguros: CAMBIA, PONTE LA CAMISETA. 2.1.1.1.4. Realizar (30) jornadas de capacitación y asistencia técnica agrícola y ambiental. 2.1.2.1.11 Formular e implementar (1) política pública para la gestión del riesgo y el cambio climático. 3.1.2.1.5 Diseñar e implementar (1)
Sistema de información turística del Magdalena. 3.1.2.1.12. Crear y poner en funcionamiento (1) Gabinete Turístico. 3.1.2.1.14 Crear y poner en funcionamiento (2) Consejos
subregionales para el desarrollo del Turismo en los municipios. 3.1.2.2.5. Diseñar (1) mapa guía - resguardos indígenas. 4.1.2.1.6 Implementar (1) Red de Voluntariado por el Cambio. 4.1.2.1.7 Realizar (35) audiencias ciudadanas -Cuéntale al Gobernador. 4.1.2.1.9 Diseñar e implementar (1) hoja de ruta para garantizar el acompañamiento a
procesos electorales en los municipios. 4.1.2.1.10 Diseñar e implementar (1) estrategia de pedagogía, comunicación y participación para conmemorar los días de los derechos de los distintos grupos poblacionales. 4.2.1.2.1 Diseñar e implementar (1) estrategia piloto para la construcción de paz en el marco de la metodología PDET para otros  municipios afectados por el conflicto armado. 4.2.1.2.3 Realizar (6) acciones con la población reincorporada con enfoque de reconciliación y paz. 4.2.1.2.6 Formular y ejecutar (1) proyecto de inclusión de la población reincorporada de las FARC-EP en programas de inclusión laboral promovidos por la administración (vinculación directa, bolsas de empleo, cajas de compensación). 4.2.1.2.7 Diseñar e implementar (1) ruta de atención que beneficie a familias en alto grado de vulnerabilidad, remitidas por la
Agencia para la Reincorporación y la Normalización. 4.2.1.2.10 Brindar acompañamiento técnico y operativo a los (21) Consejos de Paz, Reconciliación y Convivencia
(Municipales y Departamental). 4.2.2.2.2 Diseñar e implementar (1) campaña para desincentivar el uso de las armas. 4.2.2.4.3 Realizar (58) brigadas jurídicas locales en el marco de las ferias de la equidad. 4.2.2.4.4 Brindar asistencia técnica a (29) municipios para la conformación y/o fortalecimiento de comisarías de familia, casas de justicia y convivencia y, comités locales de justicia. 4.2.2.4.17 Convocar e instalar (1) Mesa de Diálogo Social permanente para la convivencia y seguridad comunitaria.</t>
  </si>
  <si>
    <t>293.255 personas</t>
  </si>
  <si>
    <t>PAE</t>
  </si>
  <si>
    <t>CONSOLIDACIÓN DE LAS ESTRATEGIAS PARA EL FORTALECIMIENTO DE LA SEGURIDAD ALIMENTARIA EN EL DEPARTAMENTO DEL MAGDALENA</t>
  </si>
  <si>
    <t>ENTREGAR RACIONES ALIMENTARIAS A 1000 FAMILIAS DEL DEPARTAMENTO DEL MAGDALENA</t>
  </si>
  <si>
    <t>1000 FAMILIAS</t>
  </si>
  <si>
    <t xml:space="preserve">1.3.3.1.8 Beneficiar a (2.000) madres gestantes y lactantes mediante paquetes alimentarios de apoyo nutricional. 1.3.3.1.7 Beneficiar 2.000 niñas y niños menores de 5 años y ancianos en programas de recuperación nutricional en casa y/o centros de recuperación nutricional con micronutrientes, para disminuir la desnutrición crónica. 1.3.3.1.9 Realizar seguimiento en los 29 municipios al estado nutricional de la primera infancia. </t>
  </si>
  <si>
    <t>SECRETARIA DE LA MUJER Y EQUIDAD DE GÉNERO</t>
  </si>
  <si>
    <t>OFICINA DE PAZ, ATENCION A VICTIMAS Y POSTCONFLICTO</t>
  </si>
  <si>
    <t>SECRETARÍA SECCIONAL DE SALUD</t>
  </si>
  <si>
    <t>SECRETARIA DE EDUCACION</t>
  </si>
  <si>
    <t>SECRETARIA DEL INTERIOR</t>
  </si>
  <si>
    <t>Ejecutado</t>
  </si>
  <si>
    <t>Sin ejecutar</t>
  </si>
  <si>
    <t>En proceso de contratacion</t>
  </si>
  <si>
    <t>CAMBIO DE NOMBRE</t>
  </si>
  <si>
    <t>CONSTRUCCION Y DOTACION DE VIVEROS PRODUCTORES DE MATERIAL VEGETAL EN INSTITUCIONES EDUCATIVAS DEL DEPARTAMENTO DEL MAGDALENA</t>
  </si>
  <si>
    <t>215.238 personas</t>
  </si>
  <si>
    <t>CONSTRUCCIÓN ADECUACIÓN YO DOTACIÓN DEL CENTRO DE BIENESTAR ANIMAL EN EL DEPARTAMENTO DEL MAGDALENA MAGDALENA</t>
  </si>
  <si>
    <t>348,056 personas</t>
  </si>
  <si>
    <t xml:space="preserve">2.1.1.3.2 Crear y poner en operación (1) Plan de Bienestar y trato digno de los animales, que incluya albergues, casas municipales o centros de bienestar animal, apoyo a las juntas defensoras de animales, impulso de estrategias educativas y sustitución de vehículos de tracción animal.  2.1.1.3.3 Gestionar la implementación de (1) Centro de valoración, atención y protección animal , con una red movil de asistencia. Programas de vacunación, control de natalidad, tenencia de animales y manejo de fauna doméstica (caninos, felinos, entre otros). </t>
  </si>
  <si>
    <t>FORTALECIMIENTO DE LA IMPLEMENTACION DE ESTRATEGIAS DE INCLUSION EN LAS INSTITUCIONES EDUCATIVAS DEL DEPARTAMENTO DEL MAGDALENA</t>
  </si>
  <si>
    <t>2.338 personas</t>
  </si>
  <si>
    <t>Recursos Propios</t>
  </si>
  <si>
    <t>1.2.1.2.6 Garantizar la vinculación (15.000) nuevos estudiantes: niños y niñas con discapacidad, estudiantes con capacidades o talentos excepcionales y adultos mayores de 15 años que se encuentran por fuera del sistema educativo.</t>
  </si>
  <si>
    <t>IMPLEMENTACIÓN DEL INSTITUTO DE FORMACIÓN PARA EL TRABAJO Y DESARROLLO HUMANO PARA IMPULSAR LA FORMACIÓN Y EL EMPRENDIMIENTO EN EL DEPARTAMENTODEL MAGDALENA</t>
  </si>
  <si>
    <t>560 personas</t>
  </si>
  <si>
    <t>1.2.3.2.4 Crear y poner en funcionamiento (1) Instituto para el Trabajo y el Desarrollo Humano para el Trabajo y el Desarrollo Humano para impulsar la formación y el emprendimiento. 1.2.3.2.8 Beneficiar (15.000) bacvchilleres y adultos en programas de doble titulación, en formación técnica laboral a través de ciclos propedéuticos, mediante la articulación del SENA , con ofertas agropecuarias, turística, tecnológicas, de servicio, entre otras. (técnico) santa marta.</t>
  </si>
  <si>
    <t>MEJORAMIENTO YO REHABILITACIÓN DE VÍAS TERCIARIAS EN EL DEPARTAMENTO DEL MAGDALENA</t>
  </si>
  <si>
    <t>2.1.2.5.1.5 Formular e implementar(1) plan de acción anual para la atención de puntos críticos a través del banco de maquinaria amarilla. 3.3.1.1.1 Gestionar los estudios y diseños y/o mantenimiento de (300) kilometros de la red vial secundaria y terciaria.</t>
  </si>
  <si>
    <t xml:space="preserve">REVOLUCION DE LA EQUIDAD, DEL EMPLEO Y PRODUCTIVIDAD Y DEL GOBIERNO POPULAR. </t>
  </si>
  <si>
    <t>DESARROLLO DE ACCIONES DE PODER POPULAR PARTICIPACIÓN CIUDADANA Y RED DE VOLUNTARIADO EN EL DEPARTAMENTO DEL MAGDALENA</t>
  </si>
  <si>
    <t>438.871 personas</t>
  </si>
  <si>
    <t>1.1.1.4. Realizar (3) campamentos juveniles para el intercambio de experiencias, el ejercicio de la participación
y apropiación de derechos sociales y ambientales.
4.2.2.1.1 Fortalecer 4 organizaciones indígenas.
4.2.2.1.6 Fortalecer (10) consejos comunitarios u organizaciones de base de comunidades NAPR e indígenas. 4.1.2.1.4 Diseñar e implementar (1) plan
para promover los procesos de
representación y participación de
organizaciones sociales,
poblaciones y sectoriales (Juntas
Comunales, consejos de juventud,
asociaciones campesinas, entre otros)
4.1.2.1.5 Crear y poner en funcionamiento (1) sistema departamental de participación y poder popular
1.3.1.2.4 Realizar en 29 municipios, seguimiento a la implementación de la política de participación social en salud
4.2.2.4.24 Constituir y poner en operación (1) Observatorio Departamental Diálogo Social. 1.1.1.4.1 Poner en funcionamiento y dotar (4) casas de la juventud subregionales para el fortalecimiento y participación de las organizaciones juveniles.
1.1.1.8.1 Poner en funcionamiento (2) Casas Indígenas.
1.1.1.7.1 Gestionar la adecuación y puesta en funcionamiento de (2) Casas Campesinas. 1.1.1.12.1 Poner en funcionamiento y dotar (2) Casas de la Diversidad LGBTIQ+ 4.2.2.3.1 Formular e implementar (1) protocolo de protección temprana y
temporal a líderes sociales para el acompañamiento, realización de trámites y/o otorgamiento (a demanda) de medidas policivas y materiales. 4.2.2.4.7 Estructurar e implementar (1) sistema integrado de emergencia y
seguridad departamental, que contemple la construcción de 2 centros subregionales. 1.1.1.6.4 Apoyar técnica y financieramente (10) organizaciones de mujeres en el
Departamento 1.1.1.6.2 Gestionar la adecuación, dotación y puesta en funcionamiento de (3) Casa Refugio y de Empoderamiento de la Mujer, con la articulación para su
sostenimiento y viabilidad funcional con Alcaldías de las subregiones, además con las autoridades públicas y privadas.</t>
  </si>
  <si>
    <t>IMPLEMENTACIÓN DE UNA ESTRATEGIA DE APROPIACIÓN MUSICAL A PARTIR DE LA FORMACIÓN Y DOTACIÓN INSTRUMENTAL DE 165 KIT PARA LA INTERPRETACIÓN VALLENATATAMBORAS Y BANDAS DE PAZ EN LAS IE DEL DEPARTAMENTO DEL MAGDALENA</t>
  </si>
  <si>
    <t>5.264 personas</t>
  </si>
  <si>
    <t xml:space="preserve">1.2.2.2.8 - Poner en funcionamiento y dotación las Escuelas CUMBIA de la música y de las artes en Instituciones Educativas pública, para beneficiar 50.000 NNA  y jóvenes en (29) Municipios del departamento. 1.2.2.2.9 Implementar (1) estrategia demostrativa de "Mejores intérpretes y compositores" para el uso del tiempo libre, vinculado a (10.000) estudiantes de los municipios del Departamento. 1.4.1.1.7 Implementar (1) programa de actividades lúdicas y pedagógicas. </t>
  </si>
  <si>
    <t>IMPLEMENTACION DEL PLAN INTEGRAL DEPARTAMENTAL DE SEGURIDAD Y CONVIVENCIA 2023</t>
  </si>
  <si>
    <t>1.476.366 personas</t>
  </si>
  <si>
    <t xml:space="preserve">1.5.1.2 Realizar (15) jornadas de capacitación en experiencias de justicia comunitaria que incorporen la adopcion de mecanismos de alternativas de solución pacífica de conflictos. 1.2.1.3 Brindar asistencia técnica a (29) municipios para la conformación y/o fortalecimiento de comisarías de familia, casas de justicia y convivencia y, comités locales de justicia.  1.5.1.4 Realizar (8) jornadas de capacitación para el fortalecimiento de competencias en seguridad humana e inspecciones de policía, defensores y personeros. 1.5.1.6 Gestionar la construcción de (1) estación para la Fuerza Pública.  1.5.1.7 Gestionar la compra para la ampliación del parque automotor con (50) vehículos con o sin motor (Carros, moos, bicicletas y monopatines  Segway) para el cumplimiento de la actividad misional de la fuerza pública.  1.5.1.8 Gestionar la construcción de (1) centro carcelario. 1.5.1.9 Diseñar e implementar una (1) hoja de ruta para fortalecer los procesos de inteligencia y operativos de la fuerza pública mediante herramientas tecnológicas. 1.5.1.10. Promover la realización de (30) Consejos Departamentales de Seguridad y Convivencia. 1.5.1.11 Formular e implementar (1) plan de acción para la erradicación de grupos armados herederos del paramilitarismo. 1.5.1.12. Formular e implementar (1) política pública de MASC, conciliadores en equidad y jueces de paz.  1.5.1.13 Constitutir y poner en operación (1) Observatorio Departamental Dialogo Social. </t>
  </si>
  <si>
    <t>PROYECTO CON  CODIGO Y SIN FINANCIACION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</si>
</sst>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 #,##0;[Red]\-&quot;$&quot;\ #,##0"/>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quot;$&quot;\ #,##0.00"/>
    <numFmt numFmtId="165" formatCode="_(&quot;$&quot;* #,##0.00_);_(&quot;$&quot;* \(#,##0.00\);_(&quot;$&quot;* &quot;-&quot;??_);_(@_)"/>
    <numFmt numFmtId="166" formatCode="#,##0.00_ ;\-#,##0.00\ "/>
    <numFmt numFmtId="167" formatCode="#,##0_ ;\-#,##0\ "/>
    <numFmt numFmtId="168" formatCode="_-&quot;$&quot;\ * #,##0.00_-;\-&quot;$&quot;\ * #,##0.00_-;_-&quot;$&quot;\ * &quot;-&quot;_-;_-@_-"/>
    <numFmt numFmtId="169" formatCode="_-&quot;$&quot;\ * #,##0_-;\-&quot;$&quot;\ * #,##0_-;_-&quot;$&quot;\ * &quot;-&quot;??_-;_-@_-"/>
    <numFmt numFmtId="170" formatCode="0_ ;\-0\ "/>
    <numFmt numFmtId="171" formatCode="_-&quot;$&quot;* #,##0.00_-;\-&quot;$&quot;* #,##0.00_-;_-&quot;$&quot;* &quot;-&quot;??_-;_-@_-"/>
  </numFmts>
  <fonts count="18" x14ac:knownFonts="1">
    <font>
      <sz val="11"/>
      <color theme="1"/>
      <name val="Calibri"/>
      <family val="2"/>
      <scheme val="minor"/>
    </font>
    <font>
      <sz val="11"/>
      <color theme="1"/>
      <name val="Calibri"/>
      <family val="2"/>
      <scheme val="minor"/>
    </font>
    <font>
      <b/>
      <sz val="10"/>
      <color theme="0"/>
      <name val="Arial"/>
      <family val="2"/>
    </font>
    <font>
      <sz val="10"/>
      <color theme="1"/>
      <name val="Arial"/>
      <family val="2"/>
    </font>
    <font>
      <b/>
      <sz val="10"/>
      <color theme="1"/>
      <name val="Arial"/>
      <family val="2"/>
    </font>
    <font>
      <sz val="10"/>
      <color rgb="FF000000"/>
      <name val="Arial"/>
      <family val="2"/>
    </font>
    <font>
      <sz val="10"/>
      <color rgb="FF000000"/>
      <name val="Arial"/>
      <family val="2"/>
    </font>
    <font>
      <sz val="8"/>
      <color theme="1"/>
      <name val="Arial"/>
      <family val="2"/>
    </font>
    <font>
      <b/>
      <sz val="8"/>
      <color theme="1"/>
      <name val="Arial"/>
      <family val="2"/>
    </font>
    <font>
      <b/>
      <sz val="11"/>
      <color theme="1"/>
      <name val="Calibri"/>
      <family val="2"/>
      <scheme val="minor"/>
    </font>
    <font>
      <b/>
      <sz val="9"/>
      <color theme="1"/>
      <name val="Arial"/>
      <family val="2"/>
    </font>
    <font>
      <sz val="9"/>
      <color theme="1"/>
      <name val="Arial"/>
      <family val="2"/>
    </font>
    <font>
      <sz val="7"/>
      <color rgb="FF000000"/>
      <name val="Times New Roman"/>
      <family val="1"/>
    </font>
    <font>
      <b/>
      <sz val="11"/>
      <color theme="1"/>
      <name val="Arial"/>
      <family val="2"/>
    </font>
    <font>
      <sz val="11"/>
      <color theme="1"/>
      <name val="Arial"/>
      <family val="2"/>
    </font>
    <font>
      <b/>
      <sz val="8"/>
      <color theme="0"/>
      <name val="Arial"/>
      <family val="2"/>
    </font>
    <font>
      <sz val="11"/>
      <color rgb="FF000000"/>
      <name val="Times New Roman"/>
      <family val="1"/>
    </font>
    <font>
      <sz val="11"/>
      <color rgb="FF000000"/>
      <name val="Arial"/>
      <family val="2"/>
    </font>
  </fonts>
  <fills count="11">
    <fill>
      <patternFill patternType="none"/>
    </fill>
    <fill>
      <patternFill patternType="gray125"/>
    </fill>
    <fill>
      <patternFill patternType="solid">
        <fgColor theme="5"/>
        <bgColor indexed="64"/>
      </patternFill>
    </fill>
    <fill>
      <patternFill patternType="solid">
        <fgColor theme="4" tint="0.39997558519241921"/>
        <bgColor rgb="FFDAEEF3"/>
      </patternFill>
    </fill>
    <fill>
      <patternFill patternType="solid">
        <fgColor theme="0"/>
        <bgColor indexed="64"/>
      </patternFill>
    </fill>
    <fill>
      <patternFill patternType="solid">
        <fgColor theme="5" tint="0.79998168889431442"/>
        <bgColor theme="5" tint="0.79998168889431442"/>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92D050"/>
        <bgColor indexed="64"/>
      </patternFill>
    </fill>
    <fill>
      <patternFill patternType="solid">
        <fgColor theme="4"/>
        <bgColor indexed="64"/>
      </patternFill>
    </fill>
    <fill>
      <patternFill patternType="solid">
        <fgColor rgb="FFFF0000"/>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1" fillId="0" borderId="0"/>
    <xf numFmtId="42"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17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cellStyleXfs>
  <cellXfs count="162">
    <xf numFmtId="0" fontId="0" fillId="0" borderId="0" xfId="0"/>
    <xf numFmtId="0" fontId="3" fillId="0" borderId="0" xfId="0" applyFont="1"/>
    <xf numFmtId="0" fontId="3" fillId="0" borderId="0" xfId="0" applyFont="1" applyAlignment="1">
      <alignment horizontal="center" vertic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3" fillId="4"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1"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44" fontId="3" fillId="0" borderId="3" xfId="1" applyFont="1" applyFill="1" applyBorder="1" applyAlignment="1">
      <alignment horizontal="center" vertical="center" wrapText="1"/>
    </xf>
    <xf numFmtId="3" fontId="3" fillId="0" borderId="3" xfId="0" applyNumberFormat="1" applyFont="1" applyBorder="1" applyAlignment="1">
      <alignment horizontal="center" vertical="center" wrapText="1"/>
    </xf>
    <xf numFmtId="0" fontId="3" fillId="0" borderId="6" xfId="0" applyFont="1" applyBorder="1"/>
    <xf numFmtId="0" fontId="3" fillId="0" borderId="5" xfId="0" applyFont="1" applyBorder="1"/>
    <xf numFmtId="0" fontId="3" fillId="0" borderId="4" xfId="0" applyFont="1" applyBorder="1"/>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6" fontId="3" fillId="0" borderId="3" xfId="1" applyNumberFormat="1" applyFont="1" applyFill="1" applyBorder="1" applyAlignment="1">
      <alignment horizontal="right" vertical="center" wrapText="1"/>
    </xf>
    <xf numFmtId="164" fontId="6" fillId="0" borderId="3" xfId="0" applyNumberFormat="1" applyFont="1" applyBorder="1" applyAlignment="1">
      <alignment horizontal="right" vertical="center"/>
    </xf>
    <xf numFmtId="44" fontId="3" fillId="0" borderId="5" xfId="1" applyFont="1" applyFill="1" applyBorder="1" applyAlignment="1">
      <alignment horizontal="center" vertical="center" wrapText="1"/>
    </xf>
    <xf numFmtId="165" fontId="6" fillId="0" borderId="3" xfId="0" applyNumberFormat="1" applyFont="1" applyBorder="1" applyAlignment="1">
      <alignment horizontal="left" vertical="center" wrapText="1"/>
    </xf>
    <xf numFmtId="164" fontId="5" fillId="0" borderId="3" xfId="0" applyNumberFormat="1" applyFont="1" applyBorder="1" applyAlignment="1">
      <alignment horizontal="right" vertical="center"/>
    </xf>
    <xf numFmtId="8" fontId="3" fillId="0" borderId="3" xfId="1" applyNumberFormat="1" applyFont="1" applyFill="1" applyBorder="1" applyAlignment="1">
      <alignment horizontal="center" vertical="center" wrapText="1"/>
    </xf>
    <xf numFmtId="6" fontId="3" fillId="0" borderId="3" xfId="1" applyNumberFormat="1" applyFont="1" applyFill="1" applyBorder="1" applyAlignment="1">
      <alignment horizontal="center" vertical="center" wrapText="1"/>
    </xf>
    <xf numFmtId="0" fontId="3" fillId="0" borderId="5" xfId="0" applyFont="1" applyBorder="1" applyAlignment="1">
      <alignment horizontal="center" vertical="center" wrapText="1"/>
    </xf>
    <xf numFmtId="1" fontId="3" fillId="0" borderId="5" xfId="0" applyNumberFormat="1" applyFont="1" applyBorder="1" applyAlignment="1">
      <alignment horizontal="center" vertical="center" wrapText="1"/>
    </xf>
    <xf numFmtId="1" fontId="3" fillId="0" borderId="3" xfId="0" applyNumberFormat="1" applyFont="1" applyBorder="1" applyAlignment="1">
      <alignment vertical="center" wrapText="1"/>
    </xf>
    <xf numFmtId="44" fontId="3" fillId="0" borderId="3" xfId="3" applyNumberFormat="1" applyFont="1" applyBorder="1" applyAlignment="1">
      <alignment horizontal="center" vertical="center" wrapText="1"/>
    </xf>
    <xf numFmtId="44" fontId="3" fillId="0" borderId="0" xfId="1"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7" fillId="0" borderId="8" xfId="0" applyFont="1" applyBorder="1"/>
    <xf numFmtId="0" fontId="8" fillId="0" borderId="8" xfId="0" applyFont="1" applyBorder="1"/>
    <xf numFmtId="0" fontId="7" fillId="0" borderId="0" xfId="0" applyFont="1"/>
    <xf numFmtId="1" fontId="0" fillId="0" borderId="8" xfId="0" applyNumberFormat="1" applyBorder="1"/>
    <xf numFmtId="1" fontId="7" fillId="0" borderId="8" xfId="0" applyNumberFormat="1" applyFont="1" applyBorder="1"/>
    <xf numFmtId="0" fontId="0" fillId="0" borderId="8" xfId="0" applyBorder="1"/>
    <xf numFmtId="1" fontId="7" fillId="0" borderId="0" xfId="0" applyNumberFormat="1" applyFont="1"/>
    <xf numFmtId="0" fontId="9" fillId="0" borderId="8" xfId="0" applyFont="1" applyBorder="1"/>
    <xf numFmtId="44" fontId="3" fillId="0" borderId="0" xfId="0" applyNumberFormat="1" applyFont="1"/>
    <xf numFmtId="44" fontId="0" fillId="0" borderId="0" xfId="0" applyNumberFormat="1"/>
    <xf numFmtId="42" fontId="7" fillId="0" borderId="8" xfId="3" applyFont="1" applyBorder="1"/>
    <xf numFmtId="42" fontId="0" fillId="0" borderId="0" xfId="0" applyNumberFormat="1"/>
    <xf numFmtId="42" fontId="0" fillId="0" borderId="8" xfId="3" applyFont="1" applyBorder="1"/>
    <xf numFmtId="1" fontId="3" fillId="0" borderId="1" xfId="0" applyNumberFormat="1" applyFont="1" applyBorder="1" applyAlignment="1">
      <alignment horizontal="center" vertical="center" wrapText="1"/>
    </xf>
    <xf numFmtId="0" fontId="8" fillId="0" borderId="0" xfId="0" applyFont="1"/>
    <xf numFmtId="0" fontId="7" fillId="0" borderId="0" xfId="0" applyFont="1" applyAlignment="1">
      <alignment horizontal="center"/>
    </xf>
    <xf numFmtId="1" fontId="0" fillId="0" borderId="0" xfId="0" applyNumberFormat="1"/>
    <xf numFmtId="0" fontId="8" fillId="0" borderId="0" xfId="0" applyFont="1" applyAlignment="1">
      <alignment horizontal="center"/>
    </xf>
    <xf numFmtId="0" fontId="9" fillId="0" borderId="0" xfId="0" applyFont="1"/>
    <xf numFmtId="42" fontId="7" fillId="0" borderId="0" xfId="3" applyFont="1" applyBorder="1"/>
    <xf numFmtId="1" fontId="3" fillId="0" borderId="5" xfId="0" applyNumberFormat="1" applyFont="1" applyBorder="1" applyAlignment="1">
      <alignment vertical="center" wrapText="1"/>
    </xf>
    <xf numFmtId="3" fontId="3" fillId="0" borderId="5"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166" fontId="3" fillId="0" borderId="0" xfId="0" applyNumberFormat="1" applyFont="1"/>
    <xf numFmtId="168" fontId="7" fillId="0" borderId="8" xfId="3" applyNumberFormat="1" applyFont="1" applyBorder="1"/>
    <xf numFmtId="3" fontId="3" fillId="0" borderId="0" xfId="0" applyNumberFormat="1" applyFont="1" applyAlignment="1">
      <alignment horizontal="center" vertical="center" wrapText="1"/>
    </xf>
    <xf numFmtId="0" fontId="13" fillId="3" borderId="5"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4" fillId="0" borderId="3" xfId="0" applyFont="1" applyBorder="1" applyAlignment="1">
      <alignment vertical="center" wrapText="1"/>
    </xf>
    <xf numFmtId="0" fontId="14" fillId="0" borderId="2" xfId="0" applyFont="1" applyBorder="1" applyAlignment="1">
      <alignment vertical="center" wrapText="1"/>
    </xf>
    <xf numFmtId="1" fontId="14" fillId="0" borderId="3"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vertical="center" wrapText="1"/>
    </xf>
    <xf numFmtId="1" fontId="14"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3" fillId="0" borderId="12" xfId="0" applyFont="1" applyBorder="1" applyAlignment="1">
      <alignment vertical="center" wrapText="1"/>
    </xf>
    <xf numFmtId="0" fontId="4" fillId="3" borderId="13"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0" xfId="0" applyFont="1" applyFill="1" applyAlignment="1">
      <alignment horizontal="center" vertical="center" wrapText="1"/>
    </xf>
    <xf numFmtId="0" fontId="3" fillId="0" borderId="7" xfId="0" applyFont="1" applyBorder="1" applyAlignment="1">
      <alignment vertical="center" wrapText="1"/>
    </xf>
    <xf numFmtId="44" fontId="0" fillId="0" borderId="8" xfId="0" applyNumberFormat="1" applyBorder="1"/>
    <xf numFmtId="42" fontId="0" fillId="0" borderId="0" xfId="3" applyFont="1"/>
    <xf numFmtId="0" fontId="8" fillId="3" borderId="10" xfId="0" applyFont="1" applyFill="1" applyBorder="1" applyAlignment="1">
      <alignment horizontal="center" vertical="center" wrapText="1"/>
    </xf>
    <xf numFmtId="0" fontId="7" fillId="0" borderId="3" xfId="0" applyFont="1" applyBorder="1" applyAlignment="1">
      <alignment horizontal="center" vertical="center" wrapText="1"/>
    </xf>
    <xf numFmtId="1" fontId="7" fillId="0" borderId="3" xfId="0" applyNumberFormat="1" applyFont="1" applyBorder="1" applyAlignment="1">
      <alignment horizontal="center" vertical="center" wrapText="1"/>
    </xf>
    <xf numFmtId="44" fontId="7" fillId="0" borderId="3" xfId="1" applyFont="1" applyFill="1" applyBorder="1" applyAlignment="1">
      <alignment horizontal="center" vertical="center" wrapText="1"/>
    </xf>
    <xf numFmtId="3" fontId="7" fillId="0" borderId="3" xfId="0" applyNumberFormat="1" applyFont="1" applyBorder="1" applyAlignment="1">
      <alignment horizontal="center" vertical="center" wrapText="1"/>
    </xf>
    <xf numFmtId="0" fontId="7" fillId="0" borderId="5" xfId="0" applyFont="1" applyBorder="1" applyAlignment="1">
      <alignment horizontal="center" vertical="center" wrapText="1"/>
    </xf>
    <xf numFmtId="1" fontId="7" fillId="0" borderId="5" xfId="0" applyNumberFormat="1" applyFont="1" applyBorder="1" applyAlignment="1">
      <alignment horizontal="center" vertical="center" wrapText="1"/>
    </xf>
    <xf numFmtId="169" fontId="7" fillId="0" borderId="5" xfId="1" applyNumberFormat="1" applyFont="1" applyFill="1" applyBorder="1" applyAlignment="1">
      <alignment horizontal="center" vertical="center" wrapText="1"/>
    </xf>
    <xf numFmtId="3" fontId="7" fillId="0" borderId="5" xfId="0" applyNumberFormat="1" applyFont="1" applyBorder="1" applyAlignment="1">
      <alignment horizontal="center" vertical="center" wrapText="1"/>
    </xf>
    <xf numFmtId="44" fontId="3" fillId="0" borderId="8" xfId="0" applyNumberFormat="1" applyFont="1" applyBorder="1"/>
    <xf numFmtId="0" fontId="8" fillId="0" borderId="8" xfId="0" applyFont="1" applyBorder="1" applyAlignment="1">
      <alignment horizontal="center"/>
    </xf>
    <xf numFmtId="9" fontId="7" fillId="0" borderId="8" xfId="0" applyNumberFormat="1" applyFont="1" applyBorder="1" applyAlignment="1">
      <alignment horizontal="center" vertical="center"/>
    </xf>
    <xf numFmtId="0" fontId="11" fillId="5" borderId="3" xfId="0" applyFont="1" applyFill="1" applyBorder="1" applyAlignment="1">
      <alignment horizontal="center" vertical="center" wrapText="1"/>
    </xf>
    <xf numFmtId="1" fontId="11" fillId="5" borderId="3" xfId="0" applyNumberFormat="1" applyFont="1" applyFill="1" applyBorder="1" applyAlignment="1">
      <alignment horizontal="center" vertical="center" wrapText="1"/>
    </xf>
    <xf numFmtId="3" fontId="11" fillId="5" borderId="3" xfId="0" applyNumberFormat="1" applyFont="1" applyFill="1" applyBorder="1" applyAlignment="1">
      <alignment horizontal="center" vertical="center" wrapText="1"/>
    </xf>
    <xf numFmtId="44" fontId="11" fillId="5" borderId="3" xfId="1" applyFont="1" applyFill="1" applyBorder="1" applyAlignment="1">
      <alignment horizontal="center" vertical="center" wrapText="1"/>
    </xf>
    <xf numFmtId="0" fontId="11" fillId="0" borderId="3" xfId="0" applyFont="1" applyBorder="1" applyAlignment="1">
      <alignment horizontal="center" vertical="center" wrapText="1"/>
    </xf>
    <xf numFmtId="1" fontId="11" fillId="0" borderId="3" xfId="0" applyNumberFormat="1" applyFont="1" applyBorder="1" applyAlignment="1">
      <alignment horizontal="center" vertical="center" wrapText="1"/>
    </xf>
    <xf numFmtId="3" fontId="11" fillId="0" borderId="3" xfId="0" applyNumberFormat="1" applyFont="1" applyBorder="1" applyAlignment="1">
      <alignment horizontal="center" vertical="center" wrapText="1"/>
    </xf>
    <xf numFmtId="44" fontId="11" fillId="0" borderId="3" xfId="1" applyFont="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1" fillId="0" borderId="3" xfId="0" applyFont="1" applyBorder="1" applyAlignment="1">
      <alignment vertical="center" wrapText="1"/>
    </xf>
    <xf numFmtId="0" fontId="11" fillId="0" borderId="2" xfId="0" applyFont="1" applyBorder="1" applyAlignment="1">
      <alignment vertical="center" wrapText="1"/>
    </xf>
    <xf numFmtId="1"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2" xfId="0" applyFont="1" applyBorder="1" applyAlignment="1">
      <alignment horizontal="center" vertical="center" wrapText="1"/>
    </xf>
    <xf numFmtId="44" fontId="11" fillId="0" borderId="3" xfId="1" applyFont="1" applyFill="1" applyBorder="1" applyAlignment="1">
      <alignment horizontal="center" vertical="center" wrapText="1"/>
    </xf>
    <xf numFmtId="3" fontId="3" fillId="0" borderId="8"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0" fontId="0" fillId="0" borderId="8" xfId="0" applyBorder="1" applyAlignment="1">
      <alignment wrapText="1"/>
    </xf>
    <xf numFmtId="0" fontId="3" fillId="0" borderId="8" xfId="0" applyFont="1" applyBorder="1" applyAlignment="1">
      <alignment vertical="center" wrapText="1"/>
    </xf>
    <xf numFmtId="1" fontId="3" fillId="0" borderId="8" xfId="0" applyNumberFormat="1" applyFont="1" applyBorder="1" applyAlignment="1">
      <alignment horizontal="center" vertical="center" wrapText="1"/>
    </xf>
    <xf numFmtId="0" fontId="3" fillId="0" borderId="8" xfId="0" applyFont="1" applyBorder="1" applyAlignment="1">
      <alignment horizontal="center" vertical="center" wrapText="1"/>
    </xf>
    <xf numFmtId="44" fontId="3" fillId="0" borderId="8" xfId="1" applyFont="1" applyFill="1" applyBorder="1" applyAlignment="1">
      <alignment horizontal="center" vertical="center" wrapText="1"/>
    </xf>
    <xf numFmtId="6" fontId="3" fillId="0" borderId="8" xfId="1" applyNumberFormat="1" applyFont="1" applyFill="1" applyBorder="1" applyAlignment="1">
      <alignment horizontal="right" vertical="center" wrapText="1"/>
    </xf>
    <xf numFmtId="1" fontId="14" fillId="0" borderId="8" xfId="0" applyNumberFormat="1" applyFont="1" applyBorder="1" applyAlignment="1">
      <alignment horizontal="center" vertical="center" wrapText="1"/>
    </xf>
    <xf numFmtId="0" fontId="14" fillId="0" borderId="8" xfId="0" applyFont="1" applyBorder="1" applyAlignment="1">
      <alignment horizontal="center" vertical="center" wrapText="1"/>
    </xf>
    <xf numFmtId="6" fontId="3" fillId="0" borderId="8" xfId="1" applyNumberFormat="1" applyFont="1" applyFill="1" applyBorder="1" applyAlignment="1">
      <alignment horizontal="center" vertical="center" wrapText="1"/>
    </xf>
    <xf numFmtId="0" fontId="9" fillId="0" borderId="8" xfId="0" applyFont="1" applyBorder="1" applyAlignment="1">
      <alignment wrapText="1"/>
    </xf>
    <xf numFmtId="44" fontId="14" fillId="0" borderId="3" xfId="1" applyFont="1" applyFill="1" applyBorder="1" applyAlignment="1">
      <alignment horizontal="center" vertical="center" wrapText="1"/>
    </xf>
    <xf numFmtId="3" fontId="14" fillId="0" borderId="3" xfId="0" applyNumberFormat="1" applyFont="1" applyBorder="1" applyAlignment="1">
      <alignment horizontal="center" vertical="center" wrapText="1"/>
    </xf>
    <xf numFmtId="3" fontId="14" fillId="0" borderId="5" xfId="0" applyNumberFormat="1" applyFont="1" applyBorder="1" applyAlignment="1">
      <alignment horizontal="center" vertical="center" wrapText="1"/>
    </xf>
    <xf numFmtId="44" fontId="14" fillId="0" borderId="5" xfId="1" applyFont="1" applyFill="1" applyBorder="1" applyAlignment="1">
      <alignment horizontal="center" vertical="center" wrapText="1"/>
    </xf>
    <xf numFmtId="44" fontId="14" fillId="0" borderId="3" xfId="3" applyNumberFormat="1" applyFont="1" applyBorder="1" applyAlignment="1">
      <alignment horizontal="center" vertical="center" wrapText="1"/>
    </xf>
    <xf numFmtId="167" fontId="14" fillId="0" borderId="3" xfId="1" applyNumberFormat="1" applyFont="1" applyFill="1" applyBorder="1" applyAlignment="1">
      <alignment horizontal="center" vertical="center" wrapText="1"/>
    </xf>
    <xf numFmtId="0" fontId="14" fillId="0" borderId="0" xfId="0" applyFont="1" applyAlignment="1">
      <alignment horizontal="justify" vertical="center"/>
    </xf>
    <xf numFmtId="6" fontId="14" fillId="0" borderId="3" xfId="1" applyNumberFormat="1" applyFont="1" applyFill="1" applyBorder="1" applyAlignment="1">
      <alignment horizontal="center" vertical="center" wrapText="1"/>
    </xf>
    <xf numFmtId="3" fontId="14" fillId="0" borderId="11" xfId="0" applyNumberFormat="1" applyFont="1" applyBorder="1" applyAlignment="1">
      <alignment horizontal="center" vertical="center" wrapText="1"/>
    </xf>
    <xf numFmtId="0" fontId="3" fillId="0" borderId="8" xfId="0" applyFont="1" applyBorder="1" applyAlignment="1">
      <alignment wrapText="1"/>
    </xf>
    <xf numFmtId="0" fontId="3" fillId="7" borderId="8" xfId="0" applyFont="1" applyFill="1" applyBorder="1" applyAlignment="1">
      <alignment wrapText="1"/>
    </xf>
    <xf numFmtId="0" fontId="3" fillId="6" borderId="3" xfId="0" applyFont="1" applyFill="1" applyBorder="1" applyAlignment="1">
      <alignment vertical="center" wrapText="1"/>
    </xf>
    <xf numFmtId="0" fontId="3" fillId="0" borderId="0" xfId="0" applyFont="1" applyAlignment="1">
      <alignment vertical="center" wrapText="1"/>
    </xf>
    <xf numFmtId="1" fontId="3" fillId="0" borderId="0" xfId="0" applyNumberFormat="1" applyFont="1" applyAlignment="1">
      <alignment horizontal="center" vertical="center" wrapText="1"/>
    </xf>
    <xf numFmtId="0" fontId="3" fillId="0" borderId="0" xfId="0" applyFont="1" applyAlignment="1">
      <alignment wrapText="1"/>
    </xf>
    <xf numFmtId="44" fontId="3" fillId="0" borderId="0" xfId="0" applyNumberFormat="1" applyFont="1" applyAlignment="1">
      <alignment horizontal="center" vertical="center" wrapText="1"/>
    </xf>
    <xf numFmtId="3" fontId="3" fillId="0" borderId="1" xfId="0" applyNumberFormat="1" applyFont="1" applyBorder="1" applyAlignment="1">
      <alignment horizontal="center" vertical="center" wrapText="1"/>
    </xf>
    <xf numFmtId="0" fontId="0" fillId="0" borderId="3" xfId="0" applyBorder="1" applyAlignment="1">
      <alignment vertical="justify"/>
    </xf>
    <xf numFmtId="170" fontId="3" fillId="0" borderId="3" xfId="1" applyNumberFormat="1" applyFont="1" applyFill="1" applyBorder="1" applyAlignment="1">
      <alignment horizontal="center" vertical="center" wrapText="1"/>
    </xf>
    <xf numFmtId="3" fontId="3"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3" fillId="8" borderId="3" xfId="0" applyFont="1" applyFill="1" applyBorder="1" applyAlignment="1">
      <alignment vertical="center" wrapText="1"/>
    </xf>
    <xf numFmtId="0" fontId="3" fillId="9" borderId="3" xfId="0" applyFont="1" applyFill="1" applyBorder="1" applyAlignment="1">
      <alignment vertical="center" wrapText="1"/>
    </xf>
    <xf numFmtId="1" fontId="3" fillId="0" borderId="3" xfId="0" applyNumberFormat="1" applyFont="1" applyFill="1" applyBorder="1" applyAlignment="1">
      <alignment horizontal="center" vertical="center" wrapText="1"/>
    </xf>
    <xf numFmtId="0" fontId="3" fillId="10" borderId="3" xfId="0" applyFont="1" applyFill="1" applyBorder="1" applyAlignment="1">
      <alignment vertical="center" wrapText="1"/>
    </xf>
    <xf numFmtId="0" fontId="0" fillId="0" borderId="3" xfId="0" applyBorder="1" applyAlignment="1">
      <alignment wrapText="1"/>
    </xf>
    <xf numFmtId="0" fontId="3" fillId="0" borderId="12" xfId="0" applyFont="1" applyBorder="1" applyAlignment="1">
      <alignment horizontal="center" vertical="center" wrapText="1"/>
    </xf>
    <xf numFmtId="0" fontId="3" fillId="0" borderId="17" xfId="0" applyFont="1" applyBorder="1" applyAlignment="1">
      <alignment horizontal="center" vertical="center" wrapText="1"/>
    </xf>
    <xf numFmtId="0" fontId="4" fillId="6" borderId="8" xfId="0" applyFont="1" applyFill="1" applyBorder="1" applyAlignment="1">
      <alignment horizontal="center"/>
    </xf>
    <xf numFmtId="0" fontId="9" fillId="6" borderId="8" xfId="0" applyFont="1" applyFill="1" applyBorder="1" applyAlignment="1">
      <alignment horizontal="center"/>
    </xf>
    <xf numFmtId="0" fontId="9" fillId="0" borderId="8" xfId="0" applyFont="1" applyBorder="1" applyAlignment="1">
      <alignment horizontal="center"/>
    </xf>
    <xf numFmtId="0" fontId="8" fillId="0" borderId="8" xfId="0" applyFont="1" applyBorder="1" applyAlignment="1">
      <alignment horizontal="center"/>
    </xf>
    <xf numFmtId="0" fontId="2" fillId="2" borderId="9" xfId="0" applyFont="1" applyFill="1" applyBorder="1" applyAlignment="1">
      <alignment horizontal="center" vertical="center"/>
    </xf>
    <xf numFmtId="0" fontId="2" fillId="2" borderId="0" xfId="0" applyFont="1" applyFill="1" applyAlignment="1">
      <alignment horizontal="center" vertical="center"/>
    </xf>
    <xf numFmtId="0" fontId="8" fillId="0" borderId="0" xfId="0" applyFont="1" applyAlignment="1">
      <alignment horizontal="center"/>
    </xf>
    <xf numFmtId="0" fontId="4" fillId="0" borderId="0" xfId="0" applyFont="1" applyAlignment="1">
      <alignment horizontal="center"/>
    </xf>
    <xf numFmtId="0" fontId="0" fillId="0" borderId="6" xfId="0" applyBorder="1" applyAlignment="1">
      <alignment horizontal="center"/>
    </xf>
    <xf numFmtId="0" fontId="15" fillId="2" borderId="15"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6" xfId="0" applyFont="1" applyFill="1" applyBorder="1" applyAlignment="1">
      <alignment horizontal="center" vertical="center"/>
    </xf>
  </cellXfs>
  <cellStyles count="12">
    <cellStyle name="Millares 2" xfId="8"/>
    <cellStyle name="Moneda" xfId="1" builtinId="4"/>
    <cellStyle name="Moneda [0]" xfId="3" builtinId="7"/>
    <cellStyle name="Moneda [0] 2" xfId="4"/>
    <cellStyle name="Moneda [0] 3" xfId="7"/>
    <cellStyle name="Moneda 2" xfId="5"/>
    <cellStyle name="Moneda 3" xfId="6"/>
    <cellStyle name="Moneda 4" xfId="9"/>
    <cellStyle name="Moneda 5" xfId="10"/>
    <cellStyle name="Moneda 6" xfId="11"/>
    <cellStyle name="Normal" xfId="0" builtinId="0"/>
    <cellStyle name="Normal 2" xfId="2"/>
  </cellStyles>
  <dxfs count="39">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numFmt numFmtId="3" formatCode="#,##0"/>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numFmt numFmtId="3" formatCode="#,##0"/>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numFmt numFmtId="1" formatCode="0"/>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numFmt numFmtId="1" formatCode="0"/>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numFmt numFmtId="1" formatCode="0"/>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border outline="0">
        <top style="thin">
          <color indexed="64"/>
        </top>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dxf>
    <dxf>
      <font>
        <b/>
        <i val="0"/>
        <strike val="0"/>
        <condense val="0"/>
        <extend val="0"/>
        <outline val="0"/>
        <shadow val="0"/>
        <u val="none"/>
        <vertAlign val="baseline"/>
        <sz val="8"/>
        <color theme="1"/>
        <name val="Arial"/>
        <scheme val="none"/>
      </font>
      <fill>
        <patternFill patternType="solid">
          <fgColor rgb="FFDAEEF3"/>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numFmt numFmtId="1" formatCode="0"/>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left/>
        <right style="medium">
          <color indexed="64"/>
        </right>
        <top style="medium">
          <color indexed="64"/>
        </top>
        <bottom style="medium">
          <color indexed="64"/>
        </bottom>
        <vertical/>
        <horizontal/>
      </border>
    </dxf>
    <dxf>
      <border outline="0">
        <left style="medium">
          <color indexed="64"/>
        </left>
        <top style="medium">
          <color indexed="64"/>
        </top>
        <bottom style="medium">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ont>
        <b/>
        <i val="0"/>
        <strike val="0"/>
        <condense val="0"/>
        <extend val="0"/>
        <outline val="0"/>
        <shadow val="0"/>
        <u val="none"/>
        <vertAlign val="baseline"/>
        <sz val="10"/>
        <color theme="1"/>
        <name val="Arial"/>
        <scheme val="none"/>
      </font>
      <fill>
        <patternFill patternType="solid">
          <fgColor rgb="FFDAEEF3"/>
          <bgColor theme="4" tint="0.39997558519241921"/>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PROYECTOS VIABILIZADOS 2020-2023</a:t>
            </a:r>
          </a:p>
        </c:rich>
      </c:tx>
      <c:layout>
        <c:manualLayout>
          <c:xMode val="edge"/>
          <c:yMode val="edge"/>
          <c:x val="8.1319335083114605E-2"/>
          <c:y val="3.2407407407407406E-2"/>
        </c:manualLayout>
      </c:layout>
      <c:overlay val="0"/>
      <c:spPr>
        <a:noFill/>
        <a:ln>
          <a:noFill/>
        </a:ln>
        <a:effectLst/>
      </c:sp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05"/>
          <c:y val="0.18969925634295715"/>
          <c:w val="0.68752318460192474"/>
          <c:h val="0.75474518810148727"/>
        </c:manualLayout>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xmlns:c16r2="http://schemas.microsoft.com/office/drawing/2015/06/chart">
              <c:ext xmlns:c16="http://schemas.microsoft.com/office/drawing/2014/chart" uri="{C3380CC4-5D6E-409C-BE32-E72D297353CC}">
                <c16:uniqueId val="{00000001-0A25-497F-B11F-7A3DF53B42CB}"/>
              </c:ext>
            </c:extLst>
          </c:dPt>
          <c:dPt>
            <c:idx val="1"/>
            <c:bubble3D val="0"/>
            <c:spPr>
              <a:solidFill>
                <a:schemeClr val="accent2"/>
              </a:solidFill>
              <a:ln>
                <a:noFill/>
              </a:ln>
              <a:effectLst>
                <a:outerShdw blurRad="254000" sx="102000" sy="102000" algn="ctr" rotWithShape="0">
                  <a:prstClr val="black">
                    <a:alpha val="20000"/>
                  </a:prstClr>
                </a:outerShdw>
              </a:effectLst>
              <a:sp3d/>
            </c:spPr>
            <c:extLst xmlns:c16r2="http://schemas.microsoft.com/office/drawing/2015/06/chart">
              <c:ext xmlns:c16="http://schemas.microsoft.com/office/drawing/2014/chart" uri="{C3380CC4-5D6E-409C-BE32-E72D297353CC}">
                <c16:uniqueId val="{00000003-0A25-497F-B11F-7A3DF53B42CB}"/>
              </c:ext>
            </c:extLst>
          </c:dPt>
          <c:dPt>
            <c:idx val="2"/>
            <c:bubble3D val="0"/>
            <c:spPr>
              <a:solidFill>
                <a:schemeClr val="accent3"/>
              </a:solidFill>
              <a:ln>
                <a:noFill/>
              </a:ln>
              <a:effectLst>
                <a:outerShdw blurRad="254000" sx="102000" sy="102000" algn="ctr" rotWithShape="0">
                  <a:prstClr val="black">
                    <a:alpha val="20000"/>
                  </a:prstClr>
                </a:outerShdw>
              </a:effectLst>
              <a:sp3d/>
            </c:spPr>
            <c:extLst xmlns:c16r2="http://schemas.microsoft.com/office/drawing/2015/06/chart">
              <c:ext xmlns:c16="http://schemas.microsoft.com/office/drawing/2014/chart" uri="{C3380CC4-5D6E-409C-BE32-E72D297353CC}">
                <c16:uniqueId val="{00000005-0A25-497F-B11F-7A3DF53B42C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xmlns:c16r2="http://schemas.microsoft.com/office/drawing/2015/06/chart">
              <c:ext xmlns:c15="http://schemas.microsoft.com/office/drawing/2012/chart" uri="{CE6537A1-D6FC-4f65-9D91-7224C49458BB}"/>
            </c:extLst>
          </c:dLbls>
          <c:cat>
            <c:strRef>
              <c:f>'RESUMEN 2020-2023'!$B$4:$B$6</c:f>
              <c:strCache>
                <c:ptCount val="2"/>
                <c:pt idx="0">
                  <c:v>SGR</c:v>
                </c:pt>
                <c:pt idx="1">
                  <c:v>Recursos propios</c:v>
                </c:pt>
              </c:strCache>
            </c:strRef>
          </c:cat>
          <c:val>
            <c:numRef>
              <c:f>'RESUMEN 2020-2023'!$C$4:$C$6</c:f>
              <c:numCache>
                <c:formatCode>General</c:formatCode>
                <c:ptCount val="3"/>
                <c:pt idx="0">
                  <c:v>21</c:v>
                </c:pt>
                <c:pt idx="1">
                  <c:v>119</c:v>
                </c:pt>
              </c:numCache>
            </c:numRef>
          </c:val>
          <c:extLst xmlns:c16r2="http://schemas.microsoft.com/office/drawing/2015/06/chart">
            <c:ext xmlns:c16="http://schemas.microsoft.com/office/drawing/2014/chart" uri="{C3380CC4-5D6E-409C-BE32-E72D297353CC}">
              <c16:uniqueId val="{00000006-0A25-497F-B11F-7A3DF53B42CB}"/>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dk1">
                    <a:lumMod val="75000"/>
                    <a:lumOff val="25000"/>
                  </a:schemeClr>
                </a:solidFill>
                <a:latin typeface="+mn-lt"/>
                <a:ea typeface="+mn-ea"/>
                <a:cs typeface="+mn-cs"/>
              </a:defRPr>
            </a:pPr>
            <a:r>
              <a:rPr lang="en-US" sz="1200"/>
              <a:t>PROYECTOS VIABILIZADOS 2020-2023 - FINANCIACIÓN</a:t>
            </a:r>
            <a:r>
              <a:rPr lang="en-US" sz="1200" baseline="0"/>
              <a:t> SGR</a:t>
            </a:r>
            <a:endParaRPr lang="en-US" sz="1200"/>
          </a:p>
        </c:rich>
      </c:tx>
      <c:layout>
        <c:manualLayout>
          <c:xMode val="edge"/>
          <c:yMode val="edge"/>
          <c:x val="0.13772222222222222"/>
          <c:y val="4.1666666666666664E-2"/>
        </c:manualLayout>
      </c:layout>
      <c:overlay val="0"/>
      <c:spPr>
        <a:noFill/>
        <a:ln>
          <a:noFill/>
        </a:ln>
        <a:effectLst/>
      </c:sp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2107605099731074E-2"/>
          <c:y val="0.19895839411426236"/>
          <c:w val="0.60514741907261593"/>
          <c:h val="0.75474518810148727"/>
        </c:manualLayout>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xmlns:c16r2="http://schemas.microsoft.com/office/drawing/2015/06/chart">
              <c:ext xmlns:c16="http://schemas.microsoft.com/office/drawing/2014/chart" uri="{C3380CC4-5D6E-409C-BE32-E72D297353CC}">
                <c16:uniqueId val="{00000001-02D9-4034-B2BD-70C6DDDD9BB6}"/>
              </c:ext>
            </c:extLst>
          </c:dPt>
          <c:dPt>
            <c:idx val="1"/>
            <c:bubble3D val="0"/>
            <c:spPr>
              <a:solidFill>
                <a:schemeClr val="accent2"/>
              </a:solidFill>
              <a:ln>
                <a:noFill/>
              </a:ln>
              <a:effectLst>
                <a:outerShdw blurRad="254000" sx="102000" sy="102000" algn="ctr" rotWithShape="0">
                  <a:prstClr val="black">
                    <a:alpha val="20000"/>
                  </a:prstClr>
                </a:outerShdw>
              </a:effectLst>
              <a:sp3d/>
            </c:spPr>
            <c:extLst xmlns:c16r2="http://schemas.microsoft.com/office/drawing/2015/06/chart">
              <c:ext xmlns:c16="http://schemas.microsoft.com/office/drawing/2014/chart" uri="{C3380CC4-5D6E-409C-BE32-E72D297353CC}">
                <c16:uniqueId val="{00000003-02D9-4034-B2BD-70C6DDDD9BB6}"/>
              </c:ext>
            </c:extLst>
          </c:dPt>
          <c:dPt>
            <c:idx val="2"/>
            <c:bubble3D val="0"/>
            <c:spPr>
              <a:solidFill>
                <a:schemeClr val="accent3"/>
              </a:solidFill>
              <a:ln>
                <a:noFill/>
              </a:ln>
              <a:effectLst>
                <a:outerShdw blurRad="254000" sx="102000" sy="102000" algn="ctr" rotWithShape="0">
                  <a:prstClr val="black">
                    <a:alpha val="20000"/>
                  </a:prstClr>
                </a:outerShdw>
              </a:effectLst>
              <a:sp3d/>
            </c:spPr>
            <c:extLst xmlns:c16r2="http://schemas.microsoft.com/office/drawing/2015/06/chart">
              <c:ext xmlns:c16="http://schemas.microsoft.com/office/drawing/2014/chart" uri="{C3380CC4-5D6E-409C-BE32-E72D297353CC}">
                <c16:uniqueId val="{00000005-02D9-4034-B2BD-70C6DDDD9BB6}"/>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xmlns:c16r2="http://schemas.microsoft.com/office/drawing/2015/06/chart">
              <c:ext xmlns:c15="http://schemas.microsoft.com/office/drawing/2012/chart" uri="{CE6537A1-D6FC-4f65-9D91-7224C49458BB}"/>
            </c:extLst>
          </c:dLbls>
          <c:cat>
            <c:strRef>
              <c:f>'RESUMEN 2020-2023'!$E$4:$E$6</c:f>
              <c:strCache>
                <c:ptCount val="3"/>
                <c:pt idx="0">
                  <c:v>ASIGNACION PARA INVERSION REGIONAL 40%</c:v>
                </c:pt>
                <c:pt idx="1">
                  <c:v>ASIGNACION PARA INVERSION REGIONAL 60%</c:v>
                </c:pt>
                <c:pt idx="2">
                  <c:v>SGR CTeI</c:v>
                </c:pt>
              </c:strCache>
            </c:strRef>
          </c:cat>
          <c:val>
            <c:numRef>
              <c:f>'RESUMEN 2020-2023'!$F$4:$F$6</c:f>
              <c:numCache>
                <c:formatCode>General</c:formatCode>
                <c:ptCount val="3"/>
                <c:pt idx="0">
                  <c:v>1</c:v>
                </c:pt>
                <c:pt idx="1">
                  <c:v>14</c:v>
                </c:pt>
                <c:pt idx="2">
                  <c:v>6</c:v>
                </c:pt>
              </c:numCache>
            </c:numRef>
          </c:val>
          <c:extLst xmlns:c16r2="http://schemas.microsoft.com/office/drawing/2015/06/chart">
            <c:ext xmlns:c16="http://schemas.microsoft.com/office/drawing/2014/chart" uri="{C3380CC4-5D6E-409C-BE32-E72D297353CC}">
              <c16:uniqueId val="{00000006-02D9-4034-B2BD-70C6DDDD9BB6}"/>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r>
              <a:rPr lang="en-US"/>
              <a:t>PROYECTOS VIABILIZADOS 2020-2023</a:t>
            </a:r>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chemeClr val="accent1"/>
            </a:solidFill>
            <a:ln>
              <a:noFill/>
            </a:ln>
            <a:effectLst/>
            <a:sp3d/>
          </c:spPr>
          <c:invertIfNegative val="0"/>
          <c:cat>
            <c:strRef>
              <c:f>'RESUMEN 2020-2023'!$B$4:$B$6</c:f>
              <c:strCache>
                <c:ptCount val="2"/>
                <c:pt idx="0">
                  <c:v>SGR</c:v>
                </c:pt>
                <c:pt idx="1">
                  <c:v>Recursos propios</c:v>
                </c:pt>
              </c:strCache>
            </c:strRef>
          </c:cat>
          <c:val>
            <c:numRef>
              <c:f>'RESUMEN 2020-2023'!$C$4:$C$6</c:f>
              <c:numCache>
                <c:formatCode>General</c:formatCode>
                <c:ptCount val="3"/>
                <c:pt idx="0">
                  <c:v>21</c:v>
                </c:pt>
                <c:pt idx="1">
                  <c:v>119</c:v>
                </c:pt>
              </c:numCache>
            </c:numRef>
          </c:val>
          <c:extLst xmlns:c16r2="http://schemas.microsoft.com/office/drawing/2015/06/chart">
            <c:ext xmlns:c16="http://schemas.microsoft.com/office/drawing/2014/chart" uri="{C3380CC4-5D6E-409C-BE32-E72D297353CC}">
              <c16:uniqueId val="{00000000-03EF-4079-9528-F08C8A9F9A2F}"/>
            </c:ext>
          </c:extLst>
        </c:ser>
        <c:dLbls>
          <c:showLegendKey val="0"/>
          <c:showVal val="0"/>
          <c:showCatName val="0"/>
          <c:showSerName val="0"/>
          <c:showPercent val="0"/>
          <c:showBubbleSize val="0"/>
        </c:dLbls>
        <c:gapWidth val="150"/>
        <c:shape val="box"/>
        <c:axId val="1969377392"/>
        <c:axId val="1969365968"/>
        <c:axId val="0"/>
      </c:bar3DChart>
      <c:catAx>
        <c:axId val="1969377392"/>
        <c:scaling>
          <c:orientation val="minMax"/>
        </c:scaling>
        <c:delete val="0"/>
        <c:axPos val="b"/>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FUENTE DE FINANCIACIÓN</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s-CO"/>
          </a:p>
        </c:txPr>
        <c:crossAx val="1969365968"/>
        <c:crosses val="autoZero"/>
        <c:auto val="1"/>
        <c:lblAlgn val="ctr"/>
        <c:lblOffset val="100"/>
        <c:noMultiLvlLbl val="0"/>
      </c:catAx>
      <c:valAx>
        <c:axId val="196936596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 PROYECTOS VIABILIZADOS</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693773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RESUMEN</a:t>
            </a:r>
            <a:r>
              <a:rPr lang="en-US" baseline="0"/>
              <a:t> FINANCIERO (2020-2023)</a:t>
            </a:r>
            <a:endParaRPr lang="en-US"/>
          </a:p>
        </c:rich>
      </c:tx>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'RESUMEN 2020-2023'!$B$14:$B$15</c:f>
              <c:strCache>
                <c:ptCount val="2"/>
                <c:pt idx="0">
                  <c:v>SGR</c:v>
                </c:pt>
                <c:pt idx="1">
                  <c:v>RECURSOS PROPIOS</c:v>
                </c:pt>
              </c:strCache>
            </c:strRef>
          </c:cat>
          <c:val>
            <c:numRef>
              <c:f>'RESUMEN 2020-2023'!$C$14:$C$15</c:f>
              <c:numCache>
                <c:formatCode>_("$"* #,##0_);_("$"* \(#,##0\);_("$"* "-"_);_(@_)</c:formatCode>
                <c:ptCount val="2"/>
                <c:pt idx="0">
                  <c:v>475470137029.07996</c:v>
                </c:pt>
                <c:pt idx="1">
                  <c:v>662038747919.84998</c:v>
                </c:pt>
              </c:numCache>
            </c:numRef>
          </c:val>
          <c:extLst xmlns:c16r2="http://schemas.microsoft.com/office/drawing/2015/06/chart">
            <c:ext xmlns:c16="http://schemas.microsoft.com/office/drawing/2014/chart" uri="{C3380CC4-5D6E-409C-BE32-E72D297353CC}">
              <c16:uniqueId val="{00000000-FC79-4044-B8CB-3A8CBBFB4BB6}"/>
            </c:ext>
          </c:extLst>
        </c:ser>
        <c:dLbls>
          <c:showLegendKey val="0"/>
          <c:showVal val="0"/>
          <c:showCatName val="0"/>
          <c:showSerName val="0"/>
          <c:showPercent val="0"/>
          <c:showBubbleSize val="0"/>
        </c:dLbls>
        <c:gapWidth val="150"/>
        <c:shape val="box"/>
        <c:axId val="1969362704"/>
        <c:axId val="1969358352"/>
        <c:axId val="0"/>
      </c:bar3DChart>
      <c:catAx>
        <c:axId val="1969362704"/>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FUENTE DE FINANCIACIÓN</a:t>
                </a:r>
              </a:p>
            </c:rich>
          </c:tx>
          <c:overlay val="0"/>
          <c:spPr>
            <a:noFill/>
            <a:ln>
              <a:noFill/>
            </a:ln>
            <a:effectLst/>
          </c:sp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69358352"/>
        <c:crosses val="autoZero"/>
        <c:auto val="1"/>
        <c:lblAlgn val="ctr"/>
        <c:lblOffset val="100"/>
        <c:noMultiLvlLbl val="0"/>
      </c:catAx>
      <c:valAx>
        <c:axId val="1969358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VALOR</a:t>
                </a:r>
              </a:p>
            </c:rich>
          </c:tx>
          <c:overlay val="0"/>
          <c:spPr>
            <a:noFill/>
            <a:ln>
              <a:noFill/>
            </a:ln>
            <a:effectLst/>
          </c:spPr>
        </c:title>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693627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PROYECTOS</a:t>
            </a:r>
            <a:r>
              <a:rPr lang="en-US" baseline="0"/>
              <a:t> VIABILIZADOS </a:t>
            </a:r>
            <a:endParaRPr lang="en-US"/>
          </a:p>
        </c:rich>
      </c:tx>
      <c:overlay val="0"/>
      <c:spPr>
        <a:noFill/>
        <a:ln>
          <a:noFill/>
        </a:ln>
        <a:effectLst/>
      </c:sp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explosion val="2"/>
          <c:dPt>
            <c:idx val="0"/>
            <c:bubble3D val="0"/>
            <c:spPr>
              <a:solidFill>
                <a:schemeClr val="accent1"/>
              </a:solidFill>
              <a:ln>
                <a:noFill/>
              </a:ln>
              <a:effectLst>
                <a:outerShdw blurRad="254000" sx="102000" sy="102000" algn="ctr" rotWithShape="0">
                  <a:prstClr val="black">
                    <a:alpha val="20000"/>
                  </a:prstClr>
                </a:outerShdw>
              </a:effectLst>
              <a:sp3d/>
            </c:spPr>
            <c:extLst xmlns:c16r2="http://schemas.microsoft.com/office/drawing/2015/06/chart">
              <c:ext xmlns:c16="http://schemas.microsoft.com/office/drawing/2014/chart" uri="{C3380CC4-5D6E-409C-BE32-E72D297353CC}">
                <c16:uniqueId val="{00000001-E4E4-4EEB-8485-92068D3358DD}"/>
              </c:ext>
            </c:extLst>
          </c:dPt>
          <c:dPt>
            <c:idx val="1"/>
            <c:bubble3D val="0"/>
            <c:spPr>
              <a:solidFill>
                <a:schemeClr val="accent2"/>
              </a:solidFill>
              <a:ln>
                <a:noFill/>
              </a:ln>
              <a:effectLst>
                <a:outerShdw blurRad="254000" sx="102000" sy="102000" algn="ctr" rotWithShape="0">
                  <a:prstClr val="black">
                    <a:alpha val="20000"/>
                  </a:prstClr>
                </a:outerShdw>
              </a:effectLst>
              <a:sp3d/>
            </c:spPr>
            <c:extLst xmlns:c16r2="http://schemas.microsoft.com/office/drawing/2015/06/chart">
              <c:ext xmlns:c16="http://schemas.microsoft.com/office/drawing/2014/chart" uri="{C3380CC4-5D6E-409C-BE32-E72D297353CC}">
                <c16:uniqueId val="{00000003-E4E4-4EEB-8485-92068D3358DD}"/>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xmlns:c16r2="http://schemas.microsoft.com/office/drawing/2015/06/chart">
              <c:ext xmlns:c15="http://schemas.microsoft.com/office/drawing/2012/chart" uri="{CE6537A1-D6FC-4f65-9D91-7224C49458BB}"/>
            </c:extLst>
          </c:dLbls>
          <c:cat>
            <c:strRef>
              <c:f>'RESUMEN 2023'!$B$2:$B$3</c:f>
              <c:strCache>
                <c:ptCount val="2"/>
                <c:pt idx="0">
                  <c:v>PROYECTOS VIABILIZADOS A LA FECHA (2020-2023) </c:v>
                </c:pt>
                <c:pt idx="1">
                  <c:v>PROYECTOS VIABILIZADOS 2023</c:v>
                </c:pt>
              </c:strCache>
            </c:strRef>
          </c:cat>
          <c:val>
            <c:numRef>
              <c:f>'RESUMEN 2023'!$C$2:$C$3</c:f>
              <c:numCache>
                <c:formatCode>General</c:formatCode>
                <c:ptCount val="2"/>
                <c:pt idx="0">
                  <c:v>140</c:v>
                </c:pt>
                <c:pt idx="1">
                  <c:v>31</c:v>
                </c:pt>
              </c:numCache>
            </c:numRef>
          </c:val>
          <c:extLst xmlns:c16r2="http://schemas.microsoft.com/office/drawing/2015/06/chart">
            <c:ext xmlns:c16="http://schemas.microsoft.com/office/drawing/2014/chart" uri="{C3380CC4-5D6E-409C-BE32-E72D297353CC}">
              <c16:uniqueId val="{00000004-E4E4-4EEB-8485-92068D3358DD}"/>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14</xdr:col>
      <xdr:colOff>228600</xdr:colOff>
      <xdr:row>1</xdr:row>
      <xdr:rowOff>185737</xdr:rowOff>
    </xdr:from>
    <xdr:to>
      <xdr:col>20</xdr:col>
      <xdr:colOff>228600</xdr:colOff>
      <xdr:row>14</xdr:row>
      <xdr:rowOff>100012</xdr:rowOff>
    </xdr:to>
    <xdr:graphicFrame macro="">
      <xdr:nvGraphicFramePr>
        <xdr:cNvPr id="2" name="Gráfico 1">
          <a:extLst>
            <a:ext uri="{FF2B5EF4-FFF2-40B4-BE49-F238E27FC236}">
              <a16:creationId xmlns=""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381000</xdr:colOff>
      <xdr:row>0</xdr:row>
      <xdr:rowOff>123825</xdr:rowOff>
    </xdr:from>
    <xdr:to>
      <xdr:col>12</xdr:col>
      <xdr:colOff>447675</xdr:colOff>
      <xdr:row>10</xdr:row>
      <xdr:rowOff>109538</xdr:rowOff>
    </xdr:to>
    <xdr:graphicFrame macro="">
      <xdr:nvGraphicFramePr>
        <xdr:cNvPr id="3" name="Gráfico 2">
          <a:extLst>
            <a:ext uri="{FF2B5EF4-FFF2-40B4-BE49-F238E27FC236}">
              <a16:creationId xmlns=""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619124</xdr:colOff>
      <xdr:row>11</xdr:row>
      <xdr:rowOff>52386</xdr:rowOff>
    </xdr:from>
    <xdr:to>
      <xdr:col>13</xdr:col>
      <xdr:colOff>600075</xdr:colOff>
      <xdr:row>26</xdr:row>
      <xdr:rowOff>152400</xdr:rowOff>
    </xdr:to>
    <xdr:graphicFrame macro="">
      <xdr:nvGraphicFramePr>
        <xdr:cNvPr id="6" name="Gráfico 5">
          <a:extLst>
            <a:ext uri="{FF2B5EF4-FFF2-40B4-BE49-F238E27FC236}">
              <a16:creationId xmlns=""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676275</xdr:colOff>
      <xdr:row>20</xdr:row>
      <xdr:rowOff>42862</xdr:rowOff>
    </xdr:from>
    <xdr:to>
      <xdr:col>5</xdr:col>
      <xdr:colOff>57150</xdr:colOff>
      <xdr:row>34</xdr:row>
      <xdr:rowOff>119062</xdr:rowOff>
    </xdr:to>
    <xdr:graphicFrame macro="">
      <xdr:nvGraphicFramePr>
        <xdr:cNvPr id="4" name="Gráfico 3">
          <a:extLst>
            <a:ext uri="{FF2B5EF4-FFF2-40B4-BE49-F238E27FC236}">
              <a16:creationId xmlns=""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438150</xdr:colOff>
      <xdr:row>4</xdr:row>
      <xdr:rowOff>4762</xdr:rowOff>
    </xdr:from>
    <xdr:to>
      <xdr:col>4</xdr:col>
      <xdr:colOff>323850</xdr:colOff>
      <xdr:row>18</xdr:row>
      <xdr:rowOff>80962</xdr:rowOff>
    </xdr:to>
    <xdr:graphicFrame macro="">
      <xdr:nvGraphicFramePr>
        <xdr:cNvPr id="2" name="Gráfico 1">
          <a:extLst>
            <a:ext uri="{FF2B5EF4-FFF2-40B4-BE49-F238E27FC236}">
              <a16:creationId xmlns="" xmlns:a16="http://schemas.microsoft.com/office/drawing/2014/main" id="{00000000-0008-0000-2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bla1" displayName="Tabla1" ref="B2:R61" totalsRowShown="0" headerRowDxfId="38" dataDxfId="37" tableBorderDxfId="36">
  <autoFilter ref="B2:R61"/>
  <tableColumns count="17">
    <tableColumn id="1" name="N" dataDxfId="35"/>
    <tableColumn id="2" name="REVOLUCIÓN" dataDxfId="34"/>
    <tableColumn id="3" name="BPIN" dataDxfId="33"/>
    <tableColumn id="4" name="AÑO" dataDxfId="32"/>
    <tableColumn id="5" name="SECTOR" dataDxfId="31"/>
    <tableColumn id="6" name="SUBSECTOR" dataDxfId="30"/>
    <tableColumn id="7" name="NOMBRE DEL PROYECTO" dataDxfId="29"/>
    <tableColumn id="8" name="ALCANCE" dataDxfId="28"/>
    <tableColumn id="9" name="BENEFICIARIOS" dataDxfId="27"/>
    <tableColumn id="10" name="POBLACION OBJETIVO" dataDxfId="26"/>
    <tableColumn id="11" name="LOCALIZACION" dataDxfId="25"/>
    <tableColumn id="12" name="VALOR TOTAL DEL PROYECTO" dataDxfId="24" dataCellStyle="Moneda"/>
    <tableColumn id="13" name="FUENTE DE FINANCIACIÓN" dataDxfId="23"/>
    <tableColumn id="14" name="NUMERO DE INDICADORES PDD" dataDxfId="22"/>
    <tableColumn id="15" name="INDICADORES PDD" dataDxfId="21"/>
    <tableColumn id="16" name="ESTADO" dataDxfId="20"/>
    <tableColumn id="17" name="LINEA NUEVO PLAN NACIONAL DE DESARROLLO" dataDxfId="19"/>
  </tableColumns>
  <tableStyleInfo name="TableStyleLight16" showFirstColumn="0" showLastColumn="0" showRowStripes="1" showColumnStripes="0"/>
</table>
</file>

<file path=xl/tables/table2.xml><?xml version="1.0" encoding="utf-8"?>
<table xmlns="http://schemas.openxmlformats.org/spreadsheetml/2006/main" id="3" name="Tabla3" displayName="Tabla3" ref="B3:Q154" totalsRowShown="0" headerRowDxfId="18" dataDxfId="17" tableBorderDxfId="16">
  <autoFilter ref="B3:Q154"/>
  <tableColumns count="16">
    <tableColumn id="1" name="N" dataDxfId="15"/>
    <tableColumn id="2" name="REVOLUCIÓN" dataDxfId="14"/>
    <tableColumn id="3" name="BPIN" dataDxfId="13"/>
    <tableColumn id="15" name="AÑO" dataDxfId="12"/>
    <tableColumn id="4" name="SECTOR" dataDxfId="11"/>
    <tableColumn id="5" name="SUBSECTOR" dataDxfId="10"/>
    <tableColumn id="6" name="NOMBRE DEL PROYECTO" dataDxfId="9"/>
    <tableColumn id="7" name="ALCANCE" dataDxfId="8"/>
    <tableColumn id="8" name="VALOR TOTAL DEL PROYECTO" dataDxfId="7" dataCellStyle="Moneda"/>
    <tableColumn id="9" name="POBLACIÓN" dataDxfId="6"/>
    <tableColumn id="16" name="LOCALIZACION" dataDxfId="5"/>
    <tableColumn id="10" name="FUENTE DE FINANCIACIÓN" dataDxfId="4"/>
    <tableColumn id="11" name="NUMERO DE INDICADORES PDD" dataDxfId="3"/>
    <tableColumn id="12" name="INDICADORES PDD" dataDxfId="2"/>
    <tableColumn id="13" name="ESTADO" dataDxfId="1"/>
    <tableColumn id="14" name="LINEA NUEVO PLAN NACIONAL DE DESARROLLO" dataDxfId="0"/>
  </tableColumns>
  <tableStyleInfo name="TableStyleLight1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49"/>
  <sheetViews>
    <sheetView workbookViewId="0">
      <selection activeCell="C15" sqref="C15"/>
    </sheetView>
  </sheetViews>
  <sheetFormatPr baseColWidth="10" defaultRowHeight="15" x14ac:dyDescent="0.25"/>
  <cols>
    <col min="2" max="2" width="24" customWidth="1"/>
    <col min="3" max="3" width="21.85546875" customWidth="1"/>
    <col min="4" max="4" width="13.5703125" bestFit="1" customWidth="1"/>
    <col min="5" max="5" width="35.85546875" customWidth="1"/>
    <col min="6" max="6" width="22.28515625" customWidth="1"/>
    <col min="7" max="7" width="13.5703125" bestFit="1" customWidth="1"/>
    <col min="8" max="8" width="17.7109375" bestFit="1" customWidth="1"/>
    <col min="9" max="9" width="18.5703125" customWidth="1"/>
    <col min="10" max="10" width="15.7109375" customWidth="1"/>
  </cols>
  <sheetData>
    <row r="2" spans="2:10" x14ac:dyDescent="0.25">
      <c r="E2" s="152" t="s">
        <v>591</v>
      </c>
      <c r="F2" s="152"/>
      <c r="G2" s="152"/>
      <c r="H2" s="152"/>
    </row>
    <row r="3" spans="2:10" x14ac:dyDescent="0.25">
      <c r="B3" s="36" t="s">
        <v>550</v>
      </c>
      <c r="C3" s="36">
        <f>C5+C4</f>
        <v>140</v>
      </c>
      <c r="E3" s="36" t="s">
        <v>567</v>
      </c>
      <c r="F3" s="36" t="s">
        <v>566</v>
      </c>
      <c r="G3" s="36" t="s">
        <v>554</v>
      </c>
      <c r="H3" s="36" t="s">
        <v>589</v>
      </c>
      <c r="I3" s="30"/>
      <c r="J3" s="1"/>
    </row>
    <row r="4" spans="2:10" x14ac:dyDescent="0.25">
      <c r="B4" s="35" t="s">
        <v>551</v>
      </c>
      <c r="C4" s="35">
        <v>21</v>
      </c>
      <c r="E4" s="35" t="s">
        <v>552</v>
      </c>
      <c r="F4" s="35">
        <v>1</v>
      </c>
      <c r="G4" s="38">
        <f>F4/$F$7*100</f>
        <v>4.7619047619047619</v>
      </c>
      <c r="H4" s="47">
        <v>64273309425</v>
      </c>
      <c r="I4" s="2"/>
      <c r="J4" s="1"/>
    </row>
    <row r="5" spans="2:10" x14ac:dyDescent="0.25">
      <c r="B5" s="35" t="s">
        <v>360</v>
      </c>
      <c r="C5" s="35">
        <v>119</v>
      </c>
      <c r="E5" s="35" t="s">
        <v>553</v>
      </c>
      <c r="F5" s="35">
        <v>14</v>
      </c>
      <c r="G5" s="38">
        <f>F5/$F$7*100</f>
        <v>66.666666666666657</v>
      </c>
      <c r="H5" s="47" t="e">
        <f>'PROYECTOS 2020-2023'!#REF!</f>
        <v>#REF!</v>
      </c>
      <c r="I5" s="2"/>
      <c r="J5" s="1"/>
    </row>
    <row r="6" spans="2:10" x14ac:dyDescent="0.25">
      <c r="B6" s="37"/>
      <c r="C6" s="37"/>
      <c r="E6" s="35" t="s">
        <v>576</v>
      </c>
      <c r="F6" s="35">
        <v>6</v>
      </c>
      <c r="G6" s="38">
        <f>F6/$F$7*100</f>
        <v>28.571428571428569</v>
      </c>
      <c r="H6" s="47">
        <f>'PROYECTOS 2020-2023'!K152</f>
        <v>0</v>
      </c>
    </row>
    <row r="7" spans="2:10" x14ac:dyDescent="0.25">
      <c r="B7" s="151" t="s">
        <v>577</v>
      </c>
      <c r="C7" s="151"/>
      <c r="E7" s="36" t="s">
        <v>565</v>
      </c>
      <c r="F7" s="153">
        <f>SUM(F4:F6)</f>
        <v>21</v>
      </c>
      <c r="G7" s="153"/>
      <c r="H7" s="153"/>
    </row>
    <row r="8" spans="2:10" x14ac:dyDescent="0.25">
      <c r="B8" s="36" t="s">
        <v>7</v>
      </c>
      <c r="C8" s="90" t="s">
        <v>554</v>
      </c>
      <c r="H8" s="46" t="e">
        <f>SUM(H4:H6)</f>
        <v>#REF!</v>
      </c>
    </row>
    <row r="9" spans="2:10" ht="24.75" customHeight="1" x14ac:dyDescent="0.25">
      <c r="B9" s="35" t="s">
        <v>551</v>
      </c>
      <c r="C9" s="91">
        <v>0.15</v>
      </c>
      <c r="H9" s="46"/>
    </row>
    <row r="10" spans="2:10" x14ac:dyDescent="0.25">
      <c r="B10" s="35" t="s">
        <v>343</v>
      </c>
      <c r="C10" s="91">
        <v>0.84850000000000003</v>
      </c>
    </row>
    <row r="11" spans="2:10" x14ac:dyDescent="0.25">
      <c r="E11" s="1"/>
      <c r="F11" s="1"/>
    </row>
    <row r="12" spans="2:10" x14ac:dyDescent="0.25">
      <c r="B12" s="150" t="s">
        <v>590</v>
      </c>
      <c r="C12" s="150"/>
      <c r="D12" s="150"/>
      <c r="F12" s="46"/>
    </row>
    <row r="13" spans="2:10" x14ac:dyDescent="0.25">
      <c r="B13" s="36" t="s">
        <v>578</v>
      </c>
      <c r="C13" s="90" t="s">
        <v>579</v>
      </c>
      <c r="D13" s="42" t="s">
        <v>554</v>
      </c>
      <c r="E13" s="44"/>
    </row>
    <row r="14" spans="2:10" x14ac:dyDescent="0.25">
      <c r="B14" s="36" t="s">
        <v>551</v>
      </c>
      <c r="C14" s="45">
        <f>'PROYECTOS 2020-2023'!M157</f>
        <v>475470137029.07996</v>
      </c>
      <c r="D14" s="39">
        <f>C14/C16*100</f>
        <v>41.799245994498484</v>
      </c>
      <c r="E14" s="44"/>
    </row>
    <row r="15" spans="2:10" x14ac:dyDescent="0.25">
      <c r="B15" s="36" t="s">
        <v>343</v>
      </c>
      <c r="C15" s="45">
        <f>'PROYECTOS 2020-2023'!M158</f>
        <v>662038747919.84998</v>
      </c>
      <c r="D15" s="39">
        <f>C15/C16*100</f>
        <v>58.200754005501523</v>
      </c>
      <c r="E15" s="59"/>
    </row>
    <row r="16" spans="2:10" x14ac:dyDescent="0.25">
      <c r="B16" s="36" t="s">
        <v>565</v>
      </c>
      <c r="C16" s="60">
        <f>C14+C15</f>
        <v>1137508884948.9299</v>
      </c>
      <c r="D16" s="40">
        <v>100</v>
      </c>
      <c r="E16" s="43"/>
      <c r="F16" s="46"/>
    </row>
    <row r="19" spans="3:3" x14ac:dyDescent="0.25">
      <c r="C19" s="44"/>
    </row>
    <row r="146" spans="9:10" x14ac:dyDescent="0.25">
      <c r="I146" t="e">
        <f>'RESUMEN 2020-2023'!H5=I81+I80+I75+I58+I55+I44+I40+I39+I34+I21+I20+I19+I18+I17+I14+I3</f>
        <v>#REF!</v>
      </c>
    </row>
    <row r="149" spans="9:10" x14ac:dyDescent="0.25">
      <c r="J149" s="46">
        <f>'RESUMEN 2020-2023'!F12</f>
        <v>0</v>
      </c>
    </row>
  </sheetData>
  <mergeCells count="4">
    <mergeCell ref="B12:D12"/>
    <mergeCell ref="B7:C7"/>
    <mergeCell ref="E2:H2"/>
    <mergeCell ref="F7:H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WXJ184"/>
  <sheetViews>
    <sheetView topLeftCell="G1" zoomScale="70" zoomScaleNormal="70" workbookViewId="0">
      <selection activeCell="J5" sqref="J5"/>
    </sheetView>
  </sheetViews>
  <sheetFormatPr baseColWidth="10" defaultColWidth="11.42578125" defaultRowHeight="12.75" x14ac:dyDescent="0.2"/>
  <cols>
    <col min="1" max="1" width="5.85546875" style="1" customWidth="1"/>
    <col min="2" max="2" width="29.42578125" style="1" customWidth="1"/>
    <col min="3" max="4" width="23.140625" style="1" customWidth="1"/>
    <col min="5" max="5" width="26.42578125" style="1" customWidth="1"/>
    <col min="6" max="6" width="25" style="1" customWidth="1"/>
    <col min="7" max="7" width="30.85546875" style="1" customWidth="1"/>
    <col min="8" max="8" width="56.140625" style="2" customWidth="1"/>
    <col min="9" max="9" width="55.85546875" style="1" customWidth="1"/>
    <col min="10" max="10" width="23.5703125" style="1" customWidth="1"/>
    <col min="11" max="11" width="39.85546875" style="1" customWidth="1"/>
    <col min="12" max="12" width="47" style="1" customWidth="1"/>
    <col min="13" max="13" width="23.7109375" style="1" customWidth="1"/>
    <col min="14" max="14" width="22.140625" style="1" customWidth="1"/>
    <col min="15" max="15" width="13.85546875" style="1" customWidth="1"/>
    <col min="16" max="16" width="21" style="2" customWidth="1"/>
    <col min="17" max="17" width="18.42578125" style="1" customWidth="1"/>
    <col min="18" max="18" width="20" style="1" customWidth="1"/>
    <col min="19" max="19" width="17.7109375" style="6" hidden="1" customWidth="1"/>
    <col min="20" max="20" width="17.140625" style="6" hidden="1" customWidth="1"/>
    <col min="21" max="21" width="19.7109375" style="6" hidden="1" customWidth="1"/>
    <col min="22" max="22" width="20.140625" style="6" hidden="1" customWidth="1"/>
    <col min="23" max="28" width="11.42578125" style="6"/>
    <col min="29" max="16384" width="11.42578125" style="1"/>
  </cols>
  <sheetData>
    <row r="1" spans="1:28" ht="18" customHeight="1" thickBot="1" x14ac:dyDescent="0.25">
      <c r="A1" s="154" t="s">
        <v>543</v>
      </c>
      <c r="B1" s="155"/>
      <c r="C1" s="155"/>
      <c r="D1" s="155"/>
      <c r="E1" s="155"/>
      <c r="F1" s="155"/>
      <c r="G1" s="155"/>
      <c r="H1" s="155"/>
      <c r="I1" s="155"/>
      <c r="J1" s="155"/>
      <c r="K1" s="155"/>
      <c r="L1" s="155"/>
      <c r="M1" s="155"/>
      <c r="N1" s="155"/>
      <c r="O1" s="155"/>
      <c r="P1" s="155"/>
      <c r="Q1" s="155"/>
      <c r="R1" s="155"/>
      <c r="S1" s="155"/>
      <c r="T1" s="155"/>
      <c r="U1" s="8"/>
      <c r="V1" s="7"/>
    </row>
    <row r="2" spans="1:28" ht="39" thickBot="1" x14ac:dyDescent="0.25">
      <c r="A2" s="3" t="s">
        <v>0</v>
      </c>
      <c r="B2" s="3" t="s">
        <v>212</v>
      </c>
      <c r="C2" s="3" t="s">
        <v>1</v>
      </c>
      <c r="D2" s="4" t="s">
        <v>581</v>
      </c>
      <c r="E2" s="4" t="s">
        <v>1129</v>
      </c>
      <c r="F2" s="4" t="s">
        <v>2</v>
      </c>
      <c r="G2" s="3" t="s">
        <v>3</v>
      </c>
      <c r="H2" s="4" t="s">
        <v>4</v>
      </c>
      <c r="I2" s="3" t="s">
        <v>5</v>
      </c>
      <c r="J2" s="3" t="s">
        <v>1118</v>
      </c>
      <c r="K2" s="3" t="s">
        <v>620</v>
      </c>
      <c r="L2" s="3" t="s">
        <v>623</v>
      </c>
      <c r="M2" s="3" t="s">
        <v>6</v>
      </c>
      <c r="N2" s="3" t="s">
        <v>7</v>
      </c>
      <c r="O2" s="3" t="s">
        <v>8</v>
      </c>
      <c r="P2" s="3" t="s">
        <v>9</v>
      </c>
      <c r="Q2" s="5" t="s">
        <v>10</v>
      </c>
      <c r="R2" s="5" t="s">
        <v>11</v>
      </c>
      <c r="S2" s="5" t="s">
        <v>563</v>
      </c>
      <c r="T2" s="5" t="s">
        <v>564</v>
      </c>
      <c r="U2" s="8" t="s">
        <v>563</v>
      </c>
      <c r="V2" s="7" t="s">
        <v>580</v>
      </c>
    </row>
    <row r="3" spans="1:28" ht="118.5" customHeight="1" thickBot="1" x14ac:dyDescent="0.25">
      <c r="A3" s="31">
        <v>1</v>
      </c>
      <c r="B3" s="32" t="s">
        <v>211</v>
      </c>
      <c r="C3" s="9">
        <v>2021000020058</v>
      </c>
      <c r="D3" s="48">
        <v>2021</v>
      </c>
      <c r="E3" s="48" t="s">
        <v>1130</v>
      </c>
      <c r="F3" s="10" t="s">
        <v>52</v>
      </c>
      <c r="G3" s="7" t="s">
        <v>206</v>
      </c>
      <c r="H3" s="8" t="s">
        <v>237</v>
      </c>
      <c r="I3" s="7" t="s">
        <v>218</v>
      </c>
      <c r="J3" s="7" t="s">
        <v>287</v>
      </c>
      <c r="K3" s="7" t="s">
        <v>287</v>
      </c>
      <c r="L3" s="12" t="s">
        <v>1185</v>
      </c>
      <c r="M3" s="11">
        <v>12906000000</v>
      </c>
      <c r="N3" s="8" t="s">
        <v>114</v>
      </c>
      <c r="O3" s="7">
        <v>3</v>
      </c>
      <c r="P3" s="7" t="s">
        <v>207</v>
      </c>
      <c r="Q3" s="8" t="s">
        <v>231</v>
      </c>
      <c r="R3" s="7" t="s">
        <v>21</v>
      </c>
      <c r="S3" s="8"/>
      <c r="T3" s="7"/>
      <c r="U3" s="8"/>
      <c r="V3" s="7"/>
      <c r="W3" s="1"/>
      <c r="X3" s="1"/>
      <c r="Y3" s="1"/>
      <c r="Z3" s="1"/>
      <c r="AA3" s="1"/>
      <c r="AB3" s="1"/>
    </row>
    <row r="4" spans="1:28" ht="75.75" customHeight="1" thickBot="1" x14ac:dyDescent="0.25">
      <c r="A4" s="31">
        <v>2</v>
      </c>
      <c r="B4" s="32" t="s">
        <v>211</v>
      </c>
      <c r="C4" s="9">
        <v>2021002470066</v>
      </c>
      <c r="D4" s="48">
        <v>2021</v>
      </c>
      <c r="E4" s="48" t="s">
        <v>1130</v>
      </c>
      <c r="F4" s="10" t="s">
        <v>52</v>
      </c>
      <c r="G4" s="7" t="s">
        <v>108</v>
      </c>
      <c r="H4" s="8" t="s">
        <v>109</v>
      </c>
      <c r="I4" s="7" t="s">
        <v>219</v>
      </c>
      <c r="J4" s="12" t="s">
        <v>1052</v>
      </c>
      <c r="K4" s="12" t="s">
        <v>289</v>
      </c>
      <c r="L4" s="12" t="s">
        <v>1185</v>
      </c>
      <c r="M4" s="11">
        <v>1183952578</v>
      </c>
      <c r="N4" s="8" t="s">
        <v>360</v>
      </c>
      <c r="O4" s="7">
        <v>3</v>
      </c>
      <c r="P4" s="7" t="s">
        <v>110</v>
      </c>
      <c r="Q4" s="8" t="s">
        <v>232</v>
      </c>
      <c r="R4" s="7" t="s">
        <v>21</v>
      </c>
      <c r="S4" s="8"/>
      <c r="T4" s="7"/>
      <c r="U4" s="8"/>
      <c r="V4" s="7"/>
      <c r="W4" s="1"/>
      <c r="X4" s="1"/>
      <c r="Y4" s="1"/>
      <c r="Z4" s="1"/>
      <c r="AA4" s="1"/>
      <c r="AB4" s="1"/>
    </row>
    <row r="5" spans="1:28" ht="90.75" customHeight="1" thickBot="1" x14ac:dyDescent="0.25">
      <c r="A5" s="31">
        <v>3</v>
      </c>
      <c r="B5" s="32" t="s">
        <v>211</v>
      </c>
      <c r="C5" s="9">
        <v>2020002470029</v>
      </c>
      <c r="D5" s="48">
        <v>2020</v>
      </c>
      <c r="E5" s="48" t="s">
        <v>1130</v>
      </c>
      <c r="F5" s="10" t="s">
        <v>52</v>
      </c>
      <c r="G5" s="7" t="s">
        <v>44</v>
      </c>
      <c r="H5" s="8" t="s">
        <v>285</v>
      </c>
      <c r="I5" s="7" t="s">
        <v>224</v>
      </c>
      <c r="J5" s="7" t="s">
        <v>1210</v>
      </c>
      <c r="K5" s="7" t="s">
        <v>1083</v>
      </c>
      <c r="L5" s="12" t="s">
        <v>1185</v>
      </c>
      <c r="M5" s="11">
        <v>5027939484</v>
      </c>
      <c r="N5" s="8" t="s">
        <v>360</v>
      </c>
      <c r="O5" s="7">
        <v>2</v>
      </c>
      <c r="P5" s="7" t="s">
        <v>42</v>
      </c>
      <c r="Q5" s="8" t="s">
        <v>231</v>
      </c>
      <c r="R5" s="7" t="s">
        <v>21</v>
      </c>
      <c r="S5" s="8"/>
      <c r="T5" s="7"/>
      <c r="U5" s="8"/>
      <c r="V5" s="7"/>
      <c r="W5" s="1"/>
      <c r="X5" s="1"/>
      <c r="Y5" s="1"/>
      <c r="Z5" s="1"/>
      <c r="AA5" s="1"/>
      <c r="AB5" s="1"/>
    </row>
    <row r="6" spans="1:28" ht="106.5" customHeight="1" thickBot="1" x14ac:dyDescent="0.25">
      <c r="A6" s="31">
        <v>4</v>
      </c>
      <c r="B6" s="32" t="s">
        <v>211</v>
      </c>
      <c r="C6" s="9">
        <v>2022002470015</v>
      </c>
      <c r="D6" s="48">
        <v>2022</v>
      </c>
      <c r="E6" s="48" t="s">
        <v>1131</v>
      </c>
      <c r="F6" s="10" t="s">
        <v>52</v>
      </c>
      <c r="G6" s="7" t="s">
        <v>44</v>
      </c>
      <c r="H6" s="7" t="s">
        <v>261</v>
      </c>
      <c r="I6" s="8" t="s">
        <v>282</v>
      </c>
      <c r="J6" s="12" t="s">
        <v>431</v>
      </c>
      <c r="K6" s="12" t="s">
        <v>991</v>
      </c>
      <c r="L6" s="12" t="s">
        <v>1207</v>
      </c>
      <c r="M6" s="11">
        <v>1858294757</v>
      </c>
      <c r="N6" s="8" t="s">
        <v>360</v>
      </c>
      <c r="O6" s="7">
        <v>3</v>
      </c>
      <c r="P6" s="7" t="s">
        <v>386</v>
      </c>
      <c r="Q6" s="8" t="s">
        <v>231</v>
      </c>
      <c r="R6" s="7" t="s">
        <v>65</v>
      </c>
      <c r="S6" s="8"/>
      <c r="T6" s="7"/>
      <c r="U6" s="8"/>
      <c r="V6" s="7"/>
      <c r="W6" s="1"/>
      <c r="X6" s="1"/>
      <c r="Y6" s="1"/>
      <c r="Z6" s="1"/>
      <c r="AA6" s="1"/>
      <c r="AB6" s="1"/>
    </row>
    <row r="7" spans="1:28" ht="84" customHeight="1" thickBot="1" x14ac:dyDescent="0.25">
      <c r="A7" s="31">
        <v>5</v>
      </c>
      <c r="B7" s="32" t="s">
        <v>211</v>
      </c>
      <c r="C7" s="9">
        <v>2020002470036</v>
      </c>
      <c r="D7" s="48">
        <v>2020</v>
      </c>
      <c r="E7" s="48" t="s">
        <v>1130</v>
      </c>
      <c r="F7" s="10" t="s">
        <v>52</v>
      </c>
      <c r="G7" s="7" t="s">
        <v>44</v>
      </c>
      <c r="H7" s="7" t="s">
        <v>53</v>
      </c>
      <c r="I7" s="8" t="s">
        <v>283</v>
      </c>
      <c r="J7" s="12" t="s">
        <v>290</v>
      </c>
      <c r="K7" s="12" t="s">
        <v>290</v>
      </c>
      <c r="L7" s="12" t="s">
        <v>1185</v>
      </c>
      <c r="M7" s="11">
        <v>1308987336</v>
      </c>
      <c r="N7" s="8" t="s">
        <v>360</v>
      </c>
      <c r="O7" s="7">
        <v>1</v>
      </c>
      <c r="P7" s="7" t="s">
        <v>54</v>
      </c>
      <c r="Q7" s="8" t="s">
        <v>231</v>
      </c>
      <c r="R7" s="7" t="s">
        <v>21</v>
      </c>
      <c r="S7" s="8"/>
      <c r="T7" s="7"/>
      <c r="U7" s="8"/>
      <c r="V7" s="7"/>
      <c r="W7" s="1"/>
      <c r="X7" s="1"/>
      <c r="Y7" s="1"/>
      <c r="Z7" s="1"/>
      <c r="AA7" s="1"/>
      <c r="AB7" s="1"/>
    </row>
    <row r="8" spans="1:28" ht="64.5" customHeight="1" thickBot="1" x14ac:dyDescent="0.25">
      <c r="A8" s="31">
        <v>6</v>
      </c>
      <c r="B8" s="32" t="s">
        <v>211</v>
      </c>
      <c r="C8" s="9">
        <v>2021002470015</v>
      </c>
      <c r="D8" s="48">
        <v>2021</v>
      </c>
      <c r="E8" s="48" t="s">
        <v>1130</v>
      </c>
      <c r="F8" s="10" t="s">
        <v>52</v>
      </c>
      <c r="G8" s="7" t="s">
        <v>44</v>
      </c>
      <c r="H8" s="7" t="s">
        <v>239</v>
      </c>
      <c r="I8" s="8" t="s">
        <v>284</v>
      </c>
      <c r="J8" s="12" t="s">
        <v>1053</v>
      </c>
      <c r="K8" s="12" t="s">
        <v>291</v>
      </c>
      <c r="L8" s="12" t="s">
        <v>1185</v>
      </c>
      <c r="M8" s="11">
        <v>1790286550</v>
      </c>
      <c r="N8" s="8" t="s">
        <v>360</v>
      </c>
      <c r="O8" s="7">
        <v>4</v>
      </c>
      <c r="P8" s="7" t="s">
        <v>56</v>
      </c>
      <c r="Q8" s="8" t="s">
        <v>231</v>
      </c>
      <c r="R8" s="7" t="s">
        <v>21</v>
      </c>
      <c r="S8" s="8"/>
      <c r="T8" s="7"/>
      <c r="U8" s="8"/>
      <c r="V8" s="7"/>
      <c r="W8" s="1"/>
      <c r="X8" s="1"/>
      <c r="Y8" s="1"/>
      <c r="Z8" s="1"/>
      <c r="AA8" s="1"/>
      <c r="AB8" s="1"/>
    </row>
    <row r="9" spans="1:28" ht="105" customHeight="1" thickBot="1" x14ac:dyDescent="0.25">
      <c r="A9" s="31">
        <v>7</v>
      </c>
      <c r="B9" s="32" t="s">
        <v>211</v>
      </c>
      <c r="C9" s="9">
        <v>2022002470012</v>
      </c>
      <c r="D9" s="48">
        <v>2022</v>
      </c>
      <c r="E9" s="48" t="s">
        <v>1130</v>
      </c>
      <c r="F9" s="10" t="s">
        <v>52</v>
      </c>
      <c r="G9" s="7" t="s">
        <v>143</v>
      </c>
      <c r="H9" s="8" t="s">
        <v>247</v>
      </c>
      <c r="I9" s="7" t="s">
        <v>144</v>
      </c>
      <c r="J9" s="12" t="s">
        <v>1000</v>
      </c>
      <c r="K9" s="12" t="s">
        <v>997</v>
      </c>
      <c r="L9" s="12" t="s">
        <v>1185</v>
      </c>
      <c r="M9" s="11">
        <v>2100377192</v>
      </c>
      <c r="N9" s="8" t="s">
        <v>360</v>
      </c>
      <c r="O9" s="7">
        <v>1</v>
      </c>
      <c r="P9" s="7" t="s">
        <v>145</v>
      </c>
      <c r="Q9" s="8" t="s">
        <v>231</v>
      </c>
      <c r="R9" s="7" t="s">
        <v>21</v>
      </c>
      <c r="S9" s="8"/>
      <c r="T9" s="7"/>
      <c r="U9" s="8"/>
      <c r="V9" s="7"/>
      <c r="W9" s="1"/>
      <c r="X9" s="1"/>
      <c r="Y9" s="1"/>
      <c r="Z9" s="1"/>
      <c r="AA9" s="1"/>
      <c r="AB9" s="1"/>
    </row>
    <row r="10" spans="1:28" ht="99.75" customHeight="1" thickBot="1" x14ac:dyDescent="0.25">
      <c r="A10" s="31">
        <v>8</v>
      </c>
      <c r="B10" s="32" t="s">
        <v>211</v>
      </c>
      <c r="C10" s="9">
        <v>2022002470018</v>
      </c>
      <c r="D10" s="48">
        <v>2022</v>
      </c>
      <c r="E10" s="48" t="s">
        <v>1130</v>
      </c>
      <c r="F10" s="10" t="s">
        <v>52</v>
      </c>
      <c r="G10" s="7" t="s">
        <v>44</v>
      </c>
      <c r="H10" s="8" t="s">
        <v>240</v>
      </c>
      <c r="I10" s="7" t="s">
        <v>220</v>
      </c>
      <c r="J10" s="12" t="s">
        <v>999</v>
      </c>
      <c r="K10" s="12" t="s">
        <v>1114</v>
      </c>
      <c r="L10" s="12" t="s">
        <v>1185</v>
      </c>
      <c r="M10" s="11">
        <v>2912956374</v>
      </c>
      <c r="N10" s="8" t="s">
        <v>360</v>
      </c>
      <c r="O10" s="7">
        <v>3</v>
      </c>
      <c r="P10" s="7" t="s">
        <v>160</v>
      </c>
      <c r="Q10" s="8" t="s">
        <v>231</v>
      </c>
      <c r="R10" s="7" t="s">
        <v>21</v>
      </c>
      <c r="S10" s="8"/>
      <c r="T10" s="7"/>
      <c r="U10" s="8"/>
      <c r="V10" s="7"/>
      <c r="W10" s="1"/>
      <c r="X10" s="1"/>
      <c r="Y10" s="1"/>
      <c r="Z10" s="1"/>
      <c r="AA10" s="1"/>
      <c r="AB10" s="1"/>
    </row>
    <row r="11" spans="1:28" ht="91.5" customHeight="1" thickBot="1" x14ac:dyDescent="0.25">
      <c r="A11" s="31">
        <v>9</v>
      </c>
      <c r="B11" s="32" t="s">
        <v>211</v>
      </c>
      <c r="C11" s="9">
        <v>2022002470037</v>
      </c>
      <c r="D11" s="48">
        <v>2022</v>
      </c>
      <c r="E11" s="48" t="s">
        <v>1130</v>
      </c>
      <c r="F11" s="10" t="s">
        <v>52</v>
      </c>
      <c r="G11" s="7" t="s">
        <v>44</v>
      </c>
      <c r="H11" s="8" t="s">
        <v>53</v>
      </c>
      <c r="I11" s="7" t="s">
        <v>221</v>
      </c>
      <c r="J11" s="12" t="s">
        <v>998</v>
      </c>
      <c r="K11" s="12" t="s">
        <v>998</v>
      </c>
      <c r="L11" s="12" t="s">
        <v>1185</v>
      </c>
      <c r="M11" s="11">
        <v>1200865220</v>
      </c>
      <c r="N11" s="8" t="s">
        <v>360</v>
      </c>
      <c r="O11" s="7">
        <v>1</v>
      </c>
      <c r="P11" s="7" t="s">
        <v>177</v>
      </c>
      <c r="Q11" s="8" t="s">
        <v>231</v>
      </c>
      <c r="R11" s="7" t="s">
        <v>21</v>
      </c>
      <c r="S11" s="8"/>
      <c r="T11" s="7"/>
      <c r="U11" s="8"/>
      <c r="V11" s="7"/>
      <c r="W11" s="1"/>
      <c r="X11" s="1"/>
      <c r="Y11" s="1"/>
      <c r="Z11" s="1"/>
      <c r="AA11" s="1"/>
      <c r="AB11" s="1"/>
    </row>
    <row r="12" spans="1:28" ht="90" customHeight="1" thickBot="1" x14ac:dyDescent="0.25">
      <c r="A12" s="31">
        <v>10</v>
      </c>
      <c r="B12" s="32" t="s">
        <v>211</v>
      </c>
      <c r="C12" s="9">
        <v>2022002470038</v>
      </c>
      <c r="D12" s="48">
        <v>2022</v>
      </c>
      <c r="E12" s="48" t="s">
        <v>1130</v>
      </c>
      <c r="F12" s="10" t="s">
        <v>52</v>
      </c>
      <c r="G12" s="7" t="s">
        <v>44</v>
      </c>
      <c r="H12" s="8" t="s">
        <v>408</v>
      </c>
      <c r="I12" s="7" t="s">
        <v>222</v>
      </c>
      <c r="J12" s="12" t="s">
        <v>995</v>
      </c>
      <c r="K12" s="12" t="s">
        <v>996</v>
      </c>
      <c r="L12" s="12" t="s">
        <v>1185</v>
      </c>
      <c r="M12" s="11">
        <v>3666319620</v>
      </c>
      <c r="N12" s="8" t="s">
        <v>360</v>
      </c>
      <c r="O12" s="7">
        <v>3</v>
      </c>
      <c r="P12" s="7" t="s">
        <v>178</v>
      </c>
      <c r="Q12" s="8" t="s">
        <v>231</v>
      </c>
      <c r="R12" s="7" t="s">
        <v>21</v>
      </c>
      <c r="S12" s="8"/>
      <c r="T12" s="7"/>
      <c r="U12" s="8"/>
      <c r="V12" s="7"/>
      <c r="W12" s="1"/>
      <c r="X12" s="1"/>
      <c r="Y12" s="1"/>
      <c r="Z12" s="1"/>
      <c r="AA12" s="1"/>
      <c r="AB12" s="1"/>
    </row>
    <row r="13" spans="1:28" ht="90" customHeight="1" thickBot="1" x14ac:dyDescent="0.25">
      <c r="A13" s="133"/>
      <c r="B13" s="32" t="s">
        <v>350</v>
      </c>
      <c r="C13" s="9">
        <v>2021002470055</v>
      </c>
      <c r="D13" s="48">
        <v>2021</v>
      </c>
      <c r="E13" s="48" t="s">
        <v>1134</v>
      </c>
      <c r="F13" s="10" t="s">
        <v>80</v>
      </c>
      <c r="G13" s="7" t="s">
        <v>80</v>
      </c>
      <c r="H13" s="132" t="s">
        <v>1156</v>
      </c>
      <c r="I13" s="132" t="s">
        <v>1156</v>
      </c>
      <c r="J13" s="12" t="s">
        <v>1157</v>
      </c>
      <c r="K13" s="12" t="s">
        <v>357</v>
      </c>
      <c r="L13" s="12" t="s">
        <v>1185</v>
      </c>
      <c r="M13" s="11">
        <v>39210806751.360001</v>
      </c>
      <c r="N13" s="8" t="s">
        <v>360</v>
      </c>
      <c r="O13" s="7">
        <v>1</v>
      </c>
      <c r="P13" s="7" t="s">
        <v>1158</v>
      </c>
      <c r="Q13" s="8" t="s">
        <v>231</v>
      </c>
      <c r="R13" s="7" t="s">
        <v>21</v>
      </c>
      <c r="S13" s="8"/>
      <c r="T13" s="7"/>
      <c r="U13" s="8"/>
      <c r="V13" s="7"/>
      <c r="W13" s="1"/>
      <c r="X13" s="1"/>
      <c r="Y13" s="1"/>
      <c r="Z13" s="1"/>
      <c r="AA13" s="1"/>
      <c r="AB13" s="1"/>
    </row>
    <row r="14" spans="1:28" ht="97.5" customHeight="1" thickBot="1" x14ac:dyDescent="0.25">
      <c r="A14" s="31">
        <v>11</v>
      </c>
      <c r="B14" s="32" t="s">
        <v>211</v>
      </c>
      <c r="C14" s="9">
        <v>2021000100175</v>
      </c>
      <c r="D14" s="48">
        <v>2021</v>
      </c>
      <c r="E14" s="48" t="s">
        <v>1130</v>
      </c>
      <c r="F14" s="10" t="s">
        <v>52</v>
      </c>
      <c r="G14" s="7" t="s">
        <v>44</v>
      </c>
      <c r="H14" s="8" t="s">
        <v>238</v>
      </c>
      <c r="I14" s="7" t="s">
        <v>223</v>
      </c>
      <c r="J14" s="12" t="s">
        <v>292</v>
      </c>
      <c r="K14" s="12" t="s">
        <v>292</v>
      </c>
      <c r="L14" s="12" t="s">
        <v>1185</v>
      </c>
      <c r="M14" s="11">
        <v>3380500000</v>
      </c>
      <c r="N14" s="8" t="s">
        <v>569</v>
      </c>
      <c r="O14" s="7">
        <v>3</v>
      </c>
      <c r="P14" s="7" t="s">
        <v>179</v>
      </c>
      <c r="Q14" s="8" t="s">
        <v>231</v>
      </c>
      <c r="R14" s="7" t="s">
        <v>21</v>
      </c>
      <c r="S14" s="8"/>
      <c r="T14" s="7"/>
      <c r="U14" s="8"/>
      <c r="V14" s="7"/>
      <c r="W14" s="1"/>
      <c r="X14" s="1"/>
      <c r="Y14" s="1"/>
      <c r="Z14" s="1"/>
      <c r="AA14" s="1"/>
      <c r="AB14" s="1"/>
    </row>
    <row r="15" spans="1:28" ht="111" customHeight="1" thickBot="1" x14ac:dyDescent="0.25">
      <c r="A15" s="31">
        <v>12</v>
      </c>
      <c r="B15" s="32" t="s">
        <v>211</v>
      </c>
      <c r="C15" s="9">
        <v>2021002470057</v>
      </c>
      <c r="D15" s="48">
        <v>2021</v>
      </c>
      <c r="E15" s="48" t="s">
        <v>1130</v>
      </c>
      <c r="F15" s="10" t="s">
        <v>52</v>
      </c>
      <c r="G15" s="7" t="s">
        <v>44</v>
      </c>
      <c r="H15" s="8" t="s">
        <v>1054</v>
      </c>
      <c r="I15" s="7" t="s">
        <v>280</v>
      </c>
      <c r="J15" s="12" t="s">
        <v>1055</v>
      </c>
      <c r="K15" s="12" t="s">
        <v>1056</v>
      </c>
      <c r="L15" s="12" t="s">
        <v>1185</v>
      </c>
      <c r="M15" s="11">
        <v>23109745750</v>
      </c>
      <c r="N15" s="8" t="s">
        <v>114</v>
      </c>
      <c r="O15" s="7">
        <v>3</v>
      </c>
      <c r="P15" s="7" t="s">
        <v>205</v>
      </c>
      <c r="Q15" s="8" t="s">
        <v>231</v>
      </c>
      <c r="R15" s="7" t="s">
        <v>21</v>
      </c>
      <c r="S15" s="8"/>
      <c r="T15" s="7"/>
      <c r="U15" s="8"/>
      <c r="V15" s="7"/>
      <c r="W15" s="1"/>
      <c r="X15" s="1"/>
      <c r="Y15" s="1"/>
      <c r="Z15" s="1"/>
      <c r="AA15" s="1"/>
      <c r="AB15" s="1"/>
    </row>
    <row r="16" spans="1:28" ht="77.25" customHeight="1" thickBot="1" x14ac:dyDescent="0.25">
      <c r="A16" s="31">
        <v>13</v>
      </c>
      <c r="B16" s="32" t="s">
        <v>211</v>
      </c>
      <c r="C16" s="9">
        <v>2021002470086</v>
      </c>
      <c r="D16" s="48">
        <v>2021</v>
      </c>
      <c r="E16" s="48" t="s">
        <v>1130</v>
      </c>
      <c r="F16" s="10" t="s">
        <v>52</v>
      </c>
      <c r="G16" s="7" t="s">
        <v>125</v>
      </c>
      <c r="H16" s="8" t="s">
        <v>248</v>
      </c>
      <c r="I16" s="7" t="s">
        <v>226</v>
      </c>
      <c r="J16" s="7" t="s">
        <v>293</v>
      </c>
      <c r="K16" s="12" t="s">
        <v>1057</v>
      </c>
      <c r="L16" s="12" t="s">
        <v>1185</v>
      </c>
      <c r="M16" s="11">
        <v>3170881900</v>
      </c>
      <c r="N16" s="8" t="s">
        <v>360</v>
      </c>
      <c r="O16" s="7">
        <v>2</v>
      </c>
      <c r="P16" s="7" t="s">
        <v>119</v>
      </c>
      <c r="Q16" s="8" t="s">
        <v>231</v>
      </c>
      <c r="R16" s="7" t="s">
        <v>21</v>
      </c>
      <c r="S16" s="8"/>
      <c r="T16" s="7"/>
      <c r="U16" s="8"/>
      <c r="V16" s="7"/>
      <c r="W16" s="1"/>
      <c r="X16" s="1"/>
      <c r="Y16" s="1"/>
      <c r="Z16" s="1"/>
      <c r="AA16" s="1"/>
      <c r="AB16" s="1"/>
    </row>
    <row r="17" spans="1:28" ht="99.75" customHeight="1" thickBot="1" x14ac:dyDescent="0.25">
      <c r="A17" s="31">
        <v>14</v>
      </c>
      <c r="B17" s="32" t="s">
        <v>211</v>
      </c>
      <c r="C17" s="9">
        <v>2020002470033</v>
      </c>
      <c r="D17" s="48">
        <v>2020</v>
      </c>
      <c r="E17" s="48" t="s">
        <v>1137</v>
      </c>
      <c r="F17" s="10" t="s">
        <v>52</v>
      </c>
      <c r="G17" s="7" t="s">
        <v>43</v>
      </c>
      <c r="H17" s="8" t="s">
        <v>45</v>
      </c>
      <c r="I17" s="7" t="s">
        <v>46</v>
      </c>
      <c r="J17" s="12" t="s">
        <v>1084</v>
      </c>
      <c r="K17" s="12" t="s">
        <v>294</v>
      </c>
      <c r="L17" s="12" t="s">
        <v>1185</v>
      </c>
      <c r="M17" s="11">
        <v>1500000000</v>
      </c>
      <c r="N17" s="8" t="s">
        <v>360</v>
      </c>
      <c r="O17" s="7">
        <v>1</v>
      </c>
      <c r="P17" s="7" t="s">
        <v>47</v>
      </c>
      <c r="Q17" s="8" t="s">
        <v>231</v>
      </c>
      <c r="R17" s="7" t="s">
        <v>21</v>
      </c>
      <c r="S17" s="8"/>
      <c r="T17" s="7"/>
      <c r="U17" s="8"/>
      <c r="V17" s="7"/>
      <c r="W17" s="1"/>
      <c r="X17" s="1"/>
      <c r="Y17" s="1"/>
      <c r="Z17" s="1"/>
      <c r="AA17" s="1"/>
      <c r="AB17" s="1"/>
    </row>
    <row r="18" spans="1:28" ht="64.5" customHeight="1" thickBot="1" x14ac:dyDescent="0.25">
      <c r="A18" s="31">
        <v>15</v>
      </c>
      <c r="B18" s="32" t="s">
        <v>211</v>
      </c>
      <c r="C18" s="9">
        <v>2021002470060</v>
      </c>
      <c r="D18" s="48">
        <v>2021</v>
      </c>
      <c r="E18" s="48" t="s">
        <v>1130</v>
      </c>
      <c r="F18" s="10" t="s">
        <v>52</v>
      </c>
      <c r="G18" s="7" t="s">
        <v>130</v>
      </c>
      <c r="H18" s="8" t="s">
        <v>286</v>
      </c>
      <c r="I18" s="7" t="s">
        <v>131</v>
      </c>
      <c r="J18" s="7" t="s">
        <v>295</v>
      </c>
      <c r="K18" s="12" t="s">
        <v>1058</v>
      </c>
      <c r="L18" s="12" t="s">
        <v>1185</v>
      </c>
      <c r="M18" s="11">
        <v>89797904349.490005</v>
      </c>
      <c r="N18" s="8" t="s">
        <v>114</v>
      </c>
      <c r="O18" s="7">
        <v>1</v>
      </c>
      <c r="P18" s="7" t="s">
        <v>132</v>
      </c>
      <c r="Q18" s="8" t="s">
        <v>231</v>
      </c>
      <c r="R18" s="7" t="s">
        <v>21</v>
      </c>
      <c r="S18" s="8"/>
      <c r="T18" s="7"/>
      <c r="U18" s="8"/>
      <c r="V18" s="7"/>
      <c r="W18" s="1"/>
      <c r="X18" s="1"/>
      <c r="Y18" s="1"/>
      <c r="Z18" s="1"/>
      <c r="AA18" s="1"/>
      <c r="AB18" s="1"/>
    </row>
    <row r="19" spans="1:28" ht="79.5" customHeight="1" thickBot="1" x14ac:dyDescent="0.25">
      <c r="A19" s="31">
        <v>16</v>
      </c>
      <c r="B19" s="32" t="s">
        <v>1111</v>
      </c>
      <c r="C19" s="9">
        <v>2022002470083</v>
      </c>
      <c r="D19" s="48">
        <v>2022</v>
      </c>
      <c r="E19" s="48" t="s">
        <v>1131</v>
      </c>
      <c r="F19" s="10" t="s">
        <v>52</v>
      </c>
      <c r="G19" s="7" t="s">
        <v>126</v>
      </c>
      <c r="H19" s="8" t="s">
        <v>342</v>
      </c>
      <c r="I19" s="7" t="s">
        <v>342</v>
      </c>
      <c r="J19" s="12" t="s">
        <v>357</v>
      </c>
      <c r="K19" s="7" t="s">
        <v>1001</v>
      </c>
      <c r="L19" s="7" t="s">
        <v>1186</v>
      </c>
      <c r="M19" s="18">
        <v>52930258320</v>
      </c>
      <c r="N19" s="8" t="s">
        <v>114</v>
      </c>
      <c r="O19" s="7">
        <v>3</v>
      </c>
      <c r="P19" s="7" t="s">
        <v>204</v>
      </c>
      <c r="Q19" s="8" t="s">
        <v>231</v>
      </c>
      <c r="R19" s="7" t="s">
        <v>21</v>
      </c>
      <c r="S19" s="8"/>
      <c r="T19" s="7"/>
      <c r="U19" s="8"/>
      <c r="V19" s="7"/>
      <c r="W19" s="1"/>
      <c r="X19" s="1"/>
      <c r="Y19" s="1"/>
      <c r="Z19" s="1"/>
      <c r="AA19" s="1"/>
      <c r="AB19" s="1"/>
    </row>
    <row r="20" spans="1:28" ht="102.75" thickBot="1" x14ac:dyDescent="0.25">
      <c r="A20" s="31">
        <v>17</v>
      </c>
      <c r="B20" s="32" t="s">
        <v>211</v>
      </c>
      <c r="C20" s="9">
        <v>2021002470075</v>
      </c>
      <c r="D20" s="48">
        <v>2021</v>
      </c>
      <c r="E20" s="48" t="s">
        <v>1131</v>
      </c>
      <c r="F20" s="10" t="s">
        <v>52</v>
      </c>
      <c r="G20" s="7" t="s">
        <v>126</v>
      </c>
      <c r="H20" s="8" t="s">
        <v>250</v>
      </c>
      <c r="I20" s="7" t="s">
        <v>127</v>
      </c>
      <c r="J20" s="12" t="s">
        <v>296</v>
      </c>
      <c r="K20" s="12" t="s">
        <v>1059</v>
      </c>
      <c r="L20" s="12" t="s">
        <v>1185</v>
      </c>
      <c r="M20" s="11">
        <v>23628787151</v>
      </c>
      <c r="N20" s="8" t="s">
        <v>114</v>
      </c>
      <c r="O20" s="7">
        <v>1</v>
      </c>
      <c r="P20" s="7" t="s">
        <v>128</v>
      </c>
      <c r="Q20" s="8" t="s">
        <v>231</v>
      </c>
      <c r="R20" s="7" t="s">
        <v>21</v>
      </c>
      <c r="S20" s="8"/>
      <c r="T20" s="7"/>
      <c r="U20" s="8"/>
      <c r="V20" s="7"/>
      <c r="W20" s="1"/>
      <c r="X20" s="1"/>
      <c r="Y20" s="1"/>
      <c r="Z20" s="1"/>
      <c r="AA20" s="1"/>
      <c r="AB20" s="1"/>
    </row>
    <row r="21" spans="1:28" ht="79.5" customHeight="1" thickBot="1" x14ac:dyDescent="0.25">
      <c r="A21" s="31">
        <v>18</v>
      </c>
      <c r="B21" s="32" t="s">
        <v>211</v>
      </c>
      <c r="C21" s="9">
        <v>2020000020050</v>
      </c>
      <c r="D21" s="48">
        <v>2020</v>
      </c>
      <c r="E21" s="48" t="s">
        <v>1131</v>
      </c>
      <c r="F21" s="10" t="s">
        <v>52</v>
      </c>
      <c r="G21" s="7" t="s">
        <v>126</v>
      </c>
      <c r="H21" s="8" t="s">
        <v>251</v>
      </c>
      <c r="I21" s="7" t="s">
        <v>225</v>
      </c>
      <c r="J21" s="12" t="s">
        <v>297</v>
      </c>
      <c r="K21" s="12" t="s">
        <v>297</v>
      </c>
      <c r="L21" s="12" t="s">
        <v>1185</v>
      </c>
      <c r="M21" s="11">
        <v>8200000000</v>
      </c>
      <c r="N21" s="8" t="s">
        <v>114</v>
      </c>
      <c r="O21" s="7">
        <v>1</v>
      </c>
      <c r="P21" s="7" t="s">
        <v>129</v>
      </c>
      <c r="Q21" s="8" t="s">
        <v>231</v>
      </c>
      <c r="R21" s="7" t="s">
        <v>21</v>
      </c>
      <c r="S21" s="8"/>
      <c r="T21" s="7"/>
      <c r="U21" s="8"/>
      <c r="V21" s="7"/>
      <c r="W21" s="1"/>
      <c r="X21" s="1"/>
      <c r="Y21" s="1"/>
      <c r="Z21" s="1"/>
      <c r="AA21" s="1"/>
      <c r="AB21" s="1"/>
    </row>
    <row r="22" spans="1:28" ht="67.5" customHeight="1" thickBot="1" x14ac:dyDescent="0.25">
      <c r="A22" s="31">
        <v>19</v>
      </c>
      <c r="B22" s="32" t="s">
        <v>211</v>
      </c>
      <c r="C22" s="9">
        <v>2020002470008</v>
      </c>
      <c r="D22" s="48">
        <v>2020</v>
      </c>
      <c r="E22" s="48" t="s">
        <v>1145</v>
      </c>
      <c r="F22" s="10" t="s">
        <v>217</v>
      </c>
      <c r="G22" s="7" t="s">
        <v>22</v>
      </c>
      <c r="H22" s="8" t="s">
        <v>244</v>
      </c>
      <c r="I22" s="7" t="s">
        <v>23</v>
      </c>
      <c r="J22" s="7" t="s">
        <v>643</v>
      </c>
      <c r="K22" s="7" t="s">
        <v>298</v>
      </c>
      <c r="L22" s="12" t="s">
        <v>1185</v>
      </c>
      <c r="M22" s="11">
        <v>14006443739</v>
      </c>
      <c r="N22" s="8" t="s">
        <v>360</v>
      </c>
      <c r="O22" s="7">
        <v>2</v>
      </c>
      <c r="P22" s="7" t="s">
        <v>24</v>
      </c>
      <c r="Q22" s="8" t="s">
        <v>231</v>
      </c>
      <c r="R22" s="7" t="s">
        <v>21</v>
      </c>
      <c r="S22" s="8"/>
      <c r="T22" s="7"/>
      <c r="U22" s="8"/>
      <c r="V22" s="7"/>
      <c r="W22" s="1"/>
      <c r="X22" s="1"/>
      <c r="Y22" s="1"/>
      <c r="Z22" s="1"/>
      <c r="AA22" s="1"/>
      <c r="AB22" s="1"/>
    </row>
    <row r="23" spans="1:28" ht="91.5" customHeight="1" thickBot="1" x14ac:dyDescent="0.25">
      <c r="A23" s="31">
        <v>20</v>
      </c>
      <c r="B23" s="32" t="s">
        <v>211</v>
      </c>
      <c r="C23" s="9">
        <v>2020002470021</v>
      </c>
      <c r="D23" s="48">
        <v>2020</v>
      </c>
      <c r="E23" s="48" t="s">
        <v>1145</v>
      </c>
      <c r="F23" s="10" t="s">
        <v>217</v>
      </c>
      <c r="G23" s="7" t="s">
        <v>38</v>
      </c>
      <c r="H23" s="8" t="s">
        <v>245</v>
      </c>
      <c r="I23" s="7" t="s">
        <v>39</v>
      </c>
      <c r="J23" s="12" t="s">
        <v>1085</v>
      </c>
      <c r="K23" s="12" t="s">
        <v>299</v>
      </c>
      <c r="L23" s="12" t="s">
        <v>1185</v>
      </c>
      <c r="M23" s="11">
        <v>6225274234</v>
      </c>
      <c r="N23" s="8" t="s">
        <v>360</v>
      </c>
      <c r="O23" s="7">
        <v>1</v>
      </c>
      <c r="P23" s="7" t="s">
        <v>40</v>
      </c>
      <c r="Q23" s="8" t="s">
        <v>231</v>
      </c>
      <c r="R23" s="7" t="s">
        <v>21</v>
      </c>
      <c r="S23" s="8"/>
      <c r="T23" s="7"/>
      <c r="U23" s="8"/>
      <c r="V23" s="7"/>
      <c r="W23" s="1"/>
      <c r="X23" s="1"/>
      <c r="Y23" s="1"/>
      <c r="Z23" s="1"/>
      <c r="AA23" s="1"/>
      <c r="AB23" s="1"/>
    </row>
    <row r="24" spans="1:28" ht="82.5" customHeight="1" thickBot="1" x14ac:dyDescent="0.25">
      <c r="A24" s="31">
        <v>21</v>
      </c>
      <c r="B24" s="32" t="s">
        <v>211</v>
      </c>
      <c r="C24" s="9">
        <v>2022002470035</v>
      </c>
      <c r="D24" s="48">
        <v>2022</v>
      </c>
      <c r="E24" s="48" t="s">
        <v>1145</v>
      </c>
      <c r="F24" s="10" t="s">
        <v>217</v>
      </c>
      <c r="G24" s="7" t="s">
        <v>174</v>
      </c>
      <c r="H24" s="8" t="s">
        <v>272</v>
      </c>
      <c r="I24" s="7" t="s">
        <v>175</v>
      </c>
      <c r="J24" s="12" t="s">
        <v>431</v>
      </c>
      <c r="K24" s="12" t="s">
        <v>1003</v>
      </c>
      <c r="L24" s="12" t="s">
        <v>1185</v>
      </c>
      <c r="M24" s="11">
        <v>1629789029</v>
      </c>
      <c r="N24" s="8" t="s">
        <v>360</v>
      </c>
      <c r="O24" s="7">
        <v>6</v>
      </c>
      <c r="P24" s="7" t="s">
        <v>176</v>
      </c>
      <c r="Q24" s="8" t="s">
        <v>231</v>
      </c>
      <c r="R24" s="7" t="s">
        <v>21</v>
      </c>
      <c r="S24" s="8"/>
      <c r="T24" s="7"/>
      <c r="U24" s="8"/>
      <c r="V24" s="7"/>
      <c r="W24" s="1"/>
      <c r="X24" s="1"/>
      <c r="Y24" s="1"/>
      <c r="Z24" s="1"/>
      <c r="AA24" s="1"/>
      <c r="AB24" s="1"/>
    </row>
    <row r="25" spans="1:28" ht="94.5" hidden="1" customHeight="1" thickBot="1" x14ac:dyDescent="0.25">
      <c r="A25" s="31">
        <v>22</v>
      </c>
      <c r="B25" s="32" t="s">
        <v>211</v>
      </c>
      <c r="C25" s="9">
        <v>2022002470045</v>
      </c>
      <c r="D25" s="48">
        <v>2022</v>
      </c>
      <c r="E25" s="48" t="s">
        <v>1145</v>
      </c>
      <c r="F25" s="10" t="s">
        <v>217</v>
      </c>
      <c r="G25" s="7" t="s">
        <v>174</v>
      </c>
      <c r="H25" s="8" t="s">
        <v>198</v>
      </c>
      <c r="I25" s="7" t="s">
        <v>199</v>
      </c>
      <c r="J25" s="12" t="s">
        <v>431</v>
      </c>
      <c r="K25" s="12" t="s">
        <v>1004</v>
      </c>
      <c r="L25" s="12" t="s">
        <v>1196</v>
      </c>
      <c r="M25" s="11">
        <v>1661254726</v>
      </c>
      <c r="N25" s="8" t="s">
        <v>360</v>
      </c>
      <c r="O25" s="7">
        <v>3</v>
      </c>
      <c r="P25" s="7" t="s">
        <v>200</v>
      </c>
      <c r="Q25" s="8" t="s">
        <v>231</v>
      </c>
      <c r="R25" s="7" t="s">
        <v>61</v>
      </c>
      <c r="S25" s="8"/>
      <c r="T25" s="7"/>
      <c r="U25" s="8"/>
      <c r="V25" s="7"/>
      <c r="W25" s="1"/>
      <c r="X25" s="1"/>
      <c r="Y25" s="1"/>
      <c r="Z25" s="1"/>
      <c r="AA25" s="1"/>
      <c r="AB25" s="1"/>
    </row>
    <row r="26" spans="1:28" ht="51.75" thickBot="1" x14ac:dyDescent="0.25">
      <c r="A26" s="31">
        <v>23</v>
      </c>
      <c r="B26" s="32" t="s">
        <v>211</v>
      </c>
      <c r="C26" s="9">
        <v>2022002470014</v>
      </c>
      <c r="D26" s="48">
        <v>2022</v>
      </c>
      <c r="E26" s="48" t="s">
        <v>1131</v>
      </c>
      <c r="F26" s="10" t="s">
        <v>217</v>
      </c>
      <c r="G26" s="7" t="s">
        <v>149</v>
      </c>
      <c r="H26" s="8" t="s">
        <v>150</v>
      </c>
      <c r="I26" s="7" t="s">
        <v>151</v>
      </c>
      <c r="J26" s="12" t="s">
        <v>649</v>
      </c>
      <c r="K26" s="12" t="s">
        <v>650</v>
      </c>
      <c r="L26" s="12" t="s">
        <v>1208</v>
      </c>
      <c r="M26" s="24">
        <v>11946499622</v>
      </c>
      <c r="N26" s="8" t="s">
        <v>360</v>
      </c>
      <c r="O26" s="7">
        <v>2</v>
      </c>
      <c r="P26" s="7" t="s">
        <v>152</v>
      </c>
      <c r="Q26" s="8" t="s">
        <v>231</v>
      </c>
      <c r="R26" s="7" t="s">
        <v>65</v>
      </c>
      <c r="S26" s="8"/>
      <c r="T26" s="7"/>
      <c r="U26" s="8"/>
      <c r="V26" s="7"/>
      <c r="W26" s="1"/>
      <c r="X26" s="1"/>
      <c r="Y26" s="1"/>
      <c r="Z26" s="1"/>
      <c r="AA26" s="1"/>
      <c r="AB26" s="1"/>
    </row>
    <row r="27" spans="1:28" ht="51.75" thickBot="1" x14ac:dyDescent="0.25">
      <c r="A27" s="31">
        <v>24</v>
      </c>
      <c r="B27" s="32" t="s">
        <v>350</v>
      </c>
      <c r="C27" s="9">
        <v>2022002470025</v>
      </c>
      <c r="D27" s="48">
        <v>2022</v>
      </c>
      <c r="E27" s="48" t="s">
        <v>1131</v>
      </c>
      <c r="F27" s="10" t="s">
        <v>217</v>
      </c>
      <c r="G27" s="7" t="s">
        <v>149</v>
      </c>
      <c r="H27" s="8" t="s">
        <v>164</v>
      </c>
      <c r="I27" s="7" t="s">
        <v>165</v>
      </c>
      <c r="J27" s="12" t="s">
        <v>1007</v>
      </c>
      <c r="K27" s="12" t="s">
        <v>654</v>
      </c>
      <c r="L27" s="12" t="s">
        <v>1197</v>
      </c>
      <c r="M27" s="11">
        <v>8052558345</v>
      </c>
      <c r="N27" s="8" t="s">
        <v>360</v>
      </c>
      <c r="O27" s="7">
        <v>1</v>
      </c>
      <c r="P27" s="7" t="s">
        <v>166</v>
      </c>
      <c r="Q27" s="8" t="s">
        <v>231</v>
      </c>
      <c r="R27" s="7" t="s">
        <v>65</v>
      </c>
      <c r="S27" s="8"/>
      <c r="T27" s="7"/>
      <c r="U27" s="8"/>
      <c r="V27" s="7"/>
      <c r="W27" s="1"/>
      <c r="X27" s="1"/>
      <c r="Y27" s="1"/>
      <c r="Z27" s="1"/>
      <c r="AA27" s="1"/>
      <c r="AB27" s="1"/>
    </row>
    <row r="28" spans="1:28" ht="141" thickBot="1" x14ac:dyDescent="0.25">
      <c r="A28" s="31">
        <v>25</v>
      </c>
      <c r="B28" s="32" t="s">
        <v>211</v>
      </c>
      <c r="C28" s="9">
        <v>2020002470019</v>
      </c>
      <c r="D28" s="48">
        <v>2020</v>
      </c>
      <c r="E28" s="48" t="s">
        <v>1145</v>
      </c>
      <c r="F28" s="10" t="s">
        <v>217</v>
      </c>
      <c r="G28" s="7" t="s">
        <v>29</v>
      </c>
      <c r="H28" s="8" t="s">
        <v>246</v>
      </c>
      <c r="I28" s="7" t="s">
        <v>30</v>
      </c>
      <c r="J28" s="12" t="s">
        <v>1095</v>
      </c>
      <c r="K28" s="12" t="s">
        <v>300</v>
      </c>
      <c r="L28" s="12" t="s">
        <v>1185</v>
      </c>
      <c r="M28" s="11">
        <v>1734798816</v>
      </c>
      <c r="N28" s="8" t="s">
        <v>360</v>
      </c>
      <c r="O28" s="7">
        <v>1</v>
      </c>
      <c r="P28" s="7" t="s">
        <v>31</v>
      </c>
      <c r="Q28" s="8" t="s">
        <v>231</v>
      </c>
      <c r="R28" s="7" t="s">
        <v>21</v>
      </c>
      <c r="S28" s="8"/>
      <c r="T28" s="7"/>
      <c r="U28" s="8"/>
      <c r="V28" s="7"/>
      <c r="W28" s="1"/>
      <c r="X28" s="1"/>
      <c r="Y28" s="1"/>
      <c r="Z28" s="1"/>
      <c r="AA28" s="1"/>
      <c r="AB28" s="1"/>
    </row>
    <row r="29" spans="1:28" ht="82.5" customHeight="1" thickBot="1" x14ac:dyDescent="0.25">
      <c r="A29" s="31">
        <v>26</v>
      </c>
      <c r="B29" s="32" t="s">
        <v>211</v>
      </c>
      <c r="C29" s="9">
        <v>2022002470019</v>
      </c>
      <c r="D29" s="48">
        <v>2022</v>
      </c>
      <c r="E29" s="48" t="s">
        <v>1145</v>
      </c>
      <c r="F29" s="10" t="s">
        <v>217</v>
      </c>
      <c r="G29" s="7" t="s">
        <v>29</v>
      </c>
      <c r="H29" s="8" t="s">
        <v>161</v>
      </c>
      <c r="I29" s="7" t="s">
        <v>162</v>
      </c>
      <c r="J29" s="12" t="s">
        <v>431</v>
      </c>
      <c r="K29" s="12" t="s">
        <v>1008</v>
      </c>
      <c r="L29" s="12" t="s">
        <v>1185</v>
      </c>
      <c r="M29" s="11">
        <v>7213512518</v>
      </c>
      <c r="N29" s="8" t="s">
        <v>360</v>
      </c>
      <c r="O29" s="7">
        <v>3</v>
      </c>
      <c r="P29" s="7" t="s">
        <v>163</v>
      </c>
      <c r="Q29" s="8" t="s">
        <v>231</v>
      </c>
      <c r="R29" s="7" t="s">
        <v>21</v>
      </c>
      <c r="S29" s="8"/>
      <c r="T29" s="7"/>
      <c r="U29" s="8"/>
      <c r="V29" s="7"/>
      <c r="W29" s="1"/>
      <c r="X29" s="1"/>
      <c r="Y29" s="1"/>
      <c r="Z29" s="1"/>
      <c r="AA29" s="1"/>
      <c r="AB29" s="1"/>
    </row>
    <row r="30" spans="1:28" ht="87" customHeight="1" thickBot="1" x14ac:dyDescent="0.25">
      <c r="A30" s="31">
        <v>27</v>
      </c>
      <c r="B30" s="32" t="s">
        <v>211</v>
      </c>
      <c r="C30" s="9">
        <v>2022002470022</v>
      </c>
      <c r="D30" s="48">
        <v>2022</v>
      </c>
      <c r="E30" s="48" t="s">
        <v>1155</v>
      </c>
      <c r="F30" s="10" t="s">
        <v>215</v>
      </c>
      <c r="G30" s="7" t="s">
        <v>167</v>
      </c>
      <c r="H30" s="8" t="s">
        <v>168</v>
      </c>
      <c r="I30" s="7" t="s">
        <v>228</v>
      </c>
      <c r="J30" s="12" t="s">
        <v>301</v>
      </c>
      <c r="K30" s="12" t="s">
        <v>301</v>
      </c>
      <c r="L30" s="12" t="s">
        <v>1185</v>
      </c>
      <c r="M30" s="11">
        <v>1029608625</v>
      </c>
      <c r="N30" s="8" t="s">
        <v>360</v>
      </c>
      <c r="O30" s="7">
        <v>46</v>
      </c>
      <c r="P30" s="7" t="s">
        <v>169</v>
      </c>
      <c r="Q30" s="8" t="s">
        <v>231</v>
      </c>
      <c r="R30" s="7" t="s">
        <v>21</v>
      </c>
      <c r="S30" s="8"/>
      <c r="T30" s="7"/>
      <c r="U30" s="8"/>
      <c r="V30" s="7"/>
      <c r="W30" s="1"/>
      <c r="X30" s="1"/>
      <c r="Y30" s="1"/>
      <c r="Z30" s="1"/>
      <c r="AA30" s="1"/>
      <c r="AB30" s="1"/>
    </row>
    <row r="31" spans="1:28" ht="123" hidden="1" customHeight="1" thickBot="1" x14ac:dyDescent="0.25">
      <c r="A31" s="31">
        <v>28</v>
      </c>
      <c r="B31" s="32" t="s">
        <v>211</v>
      </c>
      <c r="C31" s="9">
        <v>2022002470023</v>
      </c>
      <c r="D31" s="48">
        <v>2022</v>
      </c>
      <c r="E31" s="48" t="s">
        <v>1151</v>
      </c>
      <c r="F31" s="10" t="s">
        <v>215</v>
      </c>
      <c r="G31" s="7" t="s">
        <v>167</v>
      </c>
      <c r="H31" s="8" t="s">
        <v>262</v>
      </c>
      <c r="I31" s="7" t="s">
        <v>229</v>
      </c>
      <c r="J31" s="7" t="s">
        <v>1009</v>
      </c>
      <c r="K31" s="7" t="s">
        <v>1010</v>
      </c>
      <c r="L31" s="12" t="s">
        <v>1206</v>
      </c>
      <c r="M31" s="11">
        <v>5999928514</v>
      </c>
      <c r="N31" s="8" t="s">
        <v>360</v>
      </c>
      <c r="O31" s="7">
        <v>3</v>
      </c>
      <c r="P31" s="7" t="s">
        <v>170</v>
      </c>
      <c r="Q31" s="8" t="s">
        <v>231</v>
      </c>
      <c r="R31" s="7" t="s">
        <v>21</v>
      </c>
      <c r="S31" s="8"/>
      <c r="T31" s="7"/>
      <c r="U31" s="8"/>
      <c r="V31" s="7"/>
      <c r="W31" s="1"/>
      <c r="X31" s="1"/>
      <c r="Y31" s="1"/>
      <c r="Z31" s="1"/>
      <c r="AA31" s="1"/>
      <c r="AB31" s="1"/>
    </row>
    <row r="32" spans="1:28" ht="88.5" customHeight="1" thickBot="1" x14ac:dyDescent="0.25">
      <c r="A32" s="31">
        <v>29</v>
      </c>
      <c r="B32" s="32" t="s">
        <v>211</v>
      </c>
      <c r="C32" s="9">
        <v>2021002470021</v>
      </c>
      <c r="D32" s="48">
        <v>2021</v>
      </c>
      <c r="E32" s="48" t="s">
        <v>1181</v>
      </c>
      <c r="F32" s="10" t="s">
        <v>215</v>
      </c>
      <c r="G32" s="7" t="s">
        <v>227</v>
      </c>
      <c r="H32" s="8" t="s">
        <v>59</v>
      </c>
      <c r="I32" s="7" t="s">
        <v>230</v>
      </c>
      <c r="J32" s="12" t="s">
        <v>302</v>
      </c>
      <c r="K32" s="12" t="s">
        <v>1060</v>
      </c>
      <c r="L32" s="12" t="s">
        <v>1185</v>
      </c>
      <c r="M32" s="11">
        <v>2032787418</v>
      </c>
      <c r="N32" s="8" t="s">
        <v>360</v>
      </c>
      <c r="O32" s="7">
        <v>26</v>
      </c>
      <c r="P32" s="7" t="s">
        <v>60</v>
      </c>
      <c r="Q32" s="8" t="s">
        <v>231</v>
      </c>
      <c r="R32" s="7" t="s">
        <v>21</v>
      </c>
      <c r="S32" s="8"/>
      <c r="T32" s="7"/>
      <c r="U32" s="8"/>
      <c r="V32" s="7"/>
      <c r="W32" s="1"/>
      <c r="X32" s="1"/>
      <c r="Y32" s="1"/>
      <c r="Z32" s="1"/>
      <c r="AA32" s="1"/>
      <c r="AB32" s="1"/>
    </row>
    <row r="33" spans="1:28" ht="111.75" customHeight="1" thickBot="1" x14ac:dyDescent="0.25">
      <c r="A33" s="31">
        <v>30</v>
      </c>
      <c r="B33" s="32" t="s">
        <v>211</v>
      </c>
      <c r="C33" s="9">
        <v>2021002470073</v>
      </c>
      <c r="D33" s="48">
        <v>2021</v>
      </c>
      <c r="E33" s="48" t="s">
        <v>1140</v>
      </c>
      <c r="F33" s="10" t="s">
        <v>215</v>
      </c>
      <c r="G33" s="7" t="s">
        <v>227</v>
      </c>
      <c r="H33" s="8" t="s">
        <v>253</v>
      </c>
      <c r="I33" s="7" t="s">
        <v>111</v>
      </c>
      <c r="J33" s="12" t="s">
        <v>303</v>
      </c>
      <c r="K33" s="12" t="s">
        <v>1061</v>
      </c>
      <c r="L33" s="12" t="s">
        <v>1185</v>
      </c>
      <c r="M33" s="11">
        <v>249999331</v>
      </c>
      <c r="N33" s="8" t="s">
        <v>360</v>
      </c>
      <c r="O33" s="7">
        <v>1</v>
      </c>
      <c r="P33" s="7" t="s">
        <v>112</v>
      </c>
      <c r="Q33" s="8" t="s">
        <v>231</v>
      </c>
      <c r="R33" s="7" t="s">
        <v>21</v>
      </c>
      <c r="S33" s="8"/>
      <c r="T33" s="7"/>
      <c r="U33" s="8"/>
      <c r="V33" s="7"/>
      <c r="W33" s="1"/>
      <c r="X33" s="1"/>
      <c r="Y33" s="1"/>
      <c r="Z33" s="1"/>
      <c r="AA33" s="1"/>
      <c r="AB33" s="1"/>
    </row>
    <row r="34" spans="1:28" ht="94.5" customHeight="1" thickBot="1" x14ac:dyDescent="0.25">
      <c r="A34" s="31">
        <v>31</v>
      </c>
      <c r="B34" s="32" t="s">
        <v>211</v>
      </c>
      <c r="C34" s="9">
        <v>2021002470046</v>
      </c>
      <c r="D34" s="48">
        <v>2021</v>
      </c>
      <c r="E34" s="48"/>
      <c r="F34" s="10" t="s">
        <v>215</v>
      </c>
      <c r="G34" s="7" t="s">
        <v>58</v>
      </c>
      <c r="H34" s="8" t="s">
        <v>249</v>
      </c>
      <c r="I34" s="7" t="s">
        <v>133</v>
      </c>
      <c r="J34" s="12" t="s">
        <v>304</v>
      </c>
      <c r="K34" s="12" t="s">
        <v>1062</v>
      </c>
      <c r="L34" s="12" t="s">
        <v>1185</v>
      </c>
      <c r="M34" s="19">
        <v>17051228766.5</v>
      </c>
      <c r="N34" s="8" t="s">
        <v>114</v>
      </c>
      <c r="O34" s="7">
        <v>41</v>
      </c>
      <c r="P34" s="7" t="s">
        <v>134</v>
      </c>
      <c r="Q34" s="8" t="s">
        <v>231</v>
      </c>
      <c r="R34" s="7" t="s">
        <v>21</v>
      </c>
      <c r="S34" s="8"/>
      <c r="T34" s="7"/>
      <c r="U34" s="8"/>
      <c r="V34" s="7"/>
      <c r="W34" s="1"/>
      <c r="X34" s="1"/>
      <c r="Y34" s="1"/>
      <c r="Z34" s="1"/>
      <c r="AA34" s="1"/>
      <c r="AB34" s="1"/>
    </row>
    <row r="35" spans="1:28" ht="68.25" hidden="1" customHeight="1" thickBot="1" x14ac:dyDescent="0.25">
      <c r="A35" s="31">
        <v>32</v>
      </c>
      <c r="B35" s="32" t="s">
        <v>211</v>
      </c>
      <c r="C35" s="9">
        <v>2022002470017</v>
      </c>
      <c r="D35" s="48">
        <v>2022</v>
      </c>
      <c r="E35" s="48" t="s">
        <v>1131</v>
      </c>
      <c r="F35" s="10" t="s">
        <v>215</v>
      </c>
      <c r="G35" s="7" t="s">
        <v>157</v>
      </c>
      <c r="H35" s="8" t="s">
        <v>263</v>
      </c>
      <c r="I35" s="7" t="s">
        <v>158</v>
      </c>
      <c r="J35" s="12" t="s">
        <v>1012</v>
      </c>
      <c r="K35" s="12" t="s">
        <v>1012</v>
      </c>
      <c r="L35" s="12" t="s">
        <v>1191</v>
      </c>
      <c r="M35" s="23">
        <v>6102510945</v>
      </c>
      <c r="N35" s="8" t="s">
        <v>360</v>
      </c>
      <c r="O35" s="7">
        <v>1</v>
      </c>
      <c r="P35" s="7" t="s">
        <v>159</v>
      </c>
      <c r="Q35" s="8" t="s">
        <v>231</v>
      </c>
      <c r="R35" s="7" t="s">
        <v>21</v>
      </c>
      <c r="S35" s="8"/>
      <c r="T35" s="7"/>
      <c r="U35" s="8"/>
      <c r="V35" s="7"/>
      <c r="W35" s="1"/>
      <c r="X35" s="1"/>
      <c r="Y35" s="1"/>
      <c r="Z35" s="1"/>
      <c r="AA35" s="1"/>
      <c r="AB35" s="1"/>
    </row>
    <row r="36" spans="1:28" ht="65.25" hidden="1" customHeight="1" thickBot="1" x14ac:dyDescent="0.25">
      <c r="A36" s="31">
        <v>33</v>
      </c>
      <c r="B36" s="32" t="s">
        <v>211</v>
      </c>
      <c r="C36" s="9">
        <v>2022002470021</v>
      </c>
      <c r="D36" s="48">
        <v>2022</v>
      </c>
      <c r="E36" s="48" t="s">
        <v>1131</v>
      </c>
      <c r="F36" s="10" t="s">
        <v>215</v>
      </c>
      <c r="G36" s="7" t="s">
        <v>157</v>
      </c>
      <c r="H36" s="8" t="s">
        <v>388</v>
      </c>
      <c r="I36" s="7" t="s">
        <v>158</v>
      </c>
      <c r="J36" s="12" t="s">
        <v>1014</v>
      </c>
      <c r="K36" s="12" t="s">
        <v>1015</v>
      </c>
      <c r="L36" s="12" t="s">
        <v>1198</v>
      </c>
      <c r="M36" s="11">
        <v>6030319355</v>
      </c>
      <c r="N36" s="8" t="s">
        <v>360</v>
      </c>
      <c r="O36" s="7">
        <v>1</v>
      </c>
      <c r="P36" s="7" t="s">
        <v>159</v>
      </c>
      <c r="Q36" s="8" t="s">
        <v>231</v>
      </c>
      <c r="R36" s="7" t="s">
        <v>21</v>
      </c>
      <c r="S36" s="8"/>
      <c r="T36" s="7"/>
      <c r="U36" s="8"/>
      <c r="V36" s="7"/>
      <c r="W36" s="1"/>
      <c r="X36" s="1"/>
      <c r="Y36" s="1"/>
      <c r="Z36" s="1"/>
      <c r="AA36" s="1"/>
      <c r="AB36" s="1"/>
    </row>
    <row r="37" spans="1:28" ht="106.5" customHeight="1" thickBot="1" x14ac:dyDescent="0.25">
      <c r="A37" s="31">
        <v>34</v>
      </c>
      <c r="B37" s="32" t="s">
        <v>211</v>
      </c>
      <c r="C37" s="9">
        <v>2021002470027</v>
      </c>
      <c r="D37" s="48">
        <v>2021</v>
      </c>
      <c r="E37" s="48" t="s">
        <v>1180</v>
      </c>
      <c r="F37" s="10" t="s">
        <v>215</v>
      </c>
      <c r="G37" s="7" t="s">
        <v>66</v>
      </c>
      <c r="H37" s="8" t="s">
        <v>67</v>
      </c>
      <c r="I37" s="7" t="s">
        <v>68</v>
      </c>
      <c r="J37" s="12" t="s">
        <v>305</v>
      </c>
      <c r="K37" s="12" t="s">
        <v>1063</v>
      </c>
      <c r="L37" s="12" t="s">
        <v>1185</v>
      </c>
      <c r="M37" s="11">
        <v>1643845289</v>
      </c>
      <c r="N37" s="8" t="s">
        <v>360</v>
      </c>
      <c r="O37" s="7">
        <v>2</v>
      </c>
      <c r="P37" s="7" t="s">
        <v>69</v>
      </c>
      <c r="Q37" s="8" t="s">
        <v>231</v>
      </c>
      <c r="R37" s="7" t="s">
        <v>70</v>
      </c>
      <c r="S37" s="8"/>
      <c r="T37" s="7"/>
      <c r="U37" s="8"/>
      <c r="V37" s="7"/>
      <c r="W37" s="1"/>
      <c r="X37" s="1"/>
      <c r="Y37" s="1"/>
      <c r="Z37" s="1"/>
      <c r="AA37" s="1"/>
      <c r="AB37" s="1"/>
    </row>
    <row r="38" spans="1:28" ht="84.75" customHeight="1" thickBot="1" x14ac:dyDescent="0.25">
      <c r="A38" s="31">
        <v>35</v>
      </c>
      <c r="B38" s="32" t="s">
        <v>211</v>
      </c>
      <c r="C38" s="9">
        <v>2021002470064</v>
      </c>
      <c r="D38" s="48">
        <v>2021</v>
      </c>
      <c r="E38" s="48" t="s">
        <v>1180</v>
      </c>
      <c r="F38" s="10" t="s">
        <v>215</v>
      </c>
      <c r="G38" s="7" t="s">
        <v>104</v>
      </c>
      <c r="H38" s="8" t="s">
        <v>105</v>
      </c>
      <c r="I38" s="7" t="s">
        <v>106</v>
      </c>
      <c r="J38" s="12" t="s">
        <v>306</v>
      </c>
      <c r="K38" s="12" t="s">
        <v>1064</v>
      </c>
      <c r="L38" s="12" t="s">
        <v>1185</v>
      </c>
      <c r="M38" s="11">
        <v>1719361474</v>
      </c>
      <c r="N38" s="8" t="s">
        <v>360</v>
      </c>
      <c r="O38" s="7">
        <v>3</v>
      </c>
      <c r="P38" s="7" t="s">
        <v>107</v>
      </c>
      <c r="Q38" s="8" t="s">
        <v>232</v>
      </c>
      <c r="R38" s="7" t="s">
        <v>70</v>
      </c>
      <c r="S38" s="8"/>
      <c r="T38" s="7"/>
      <c r="U38" s="8"/>
      <c r="V38" s="7"/>
      <c r="W38" s="1"/>
      <c r="X38" s="1"/>
      <c r="Y38" s="1"/>
      <c r="Z38" s="1"/>
      <c r="AA38" s="1"/>
      <c r="AB38" s="1"/>
    </row>
    <row r="39" spans="1:28" ht="105.75" customHeight="1" thickBot="1" x14ac:dyDescent="0.25">
      <c r="A39" s="31">
        <v>36</v>
      </c>
      <c r="B39" s="32" t="s">
        <v>211</v>
      </c>
      <c r="C39" s="9">
        <v>2021002470080</v>
      </c>
      <c r="D39" s="48">
        <v>2021</v>
      </c>
      <c r="E39" s="48" t="s">
        <v>1180</v>
      </c>
      <c r="F39" s="10" t="s">
        <v>215</v>
      </c>
      <c r="G39" s="7" t="s">
        <v>104</v>
      </c>
      <c r="H39" s="8" t="s">
        <v>256</v>
      </c>
      <c r="I39" s="7" t="s">
        <v>113</v>
      </c>
      <c r="J39" s="12" t="s">
        <v>307</v>
      </c>
      <c r="K39" s="12" t="s">
        <v>1065</v>
      </c>
      <c r="L39" s="12" t="s">
        <v>1185</v>
      </c>
      <c r="M39" s="11">
        <v>4080200249</v>
      </c>
      <c r="N39" s="8" t="s">
        <v>114</v>
      </c>
      <c r="O39" s="7">
        <v>4</v>
      </c>
      <c r="P39" s="7" t="s">
        <v>115</v>
      </c>
      <c r="Q39" s="8" t="s">
        <v>231</v>
      </c>
      <c r="R39" s="7" t="s">
        <v>70</v>
      </c>
      <c r="S39" s="8"/>
      <c r="T39" s="7"/>
      <c r="U39" s="8"/>
      <c r="V39" s="7"/>
      <c r="W39" s="1"/>
      <c r="X39" s="1"/>
      <c r="Y39" s="1"/>
      <c r="Z39" s="1"/>
      <c r="AA39" s="1"/>
      <c r="AB39" s="1"/>
    </row>
    <row r="40" spans="1:28" ht="87.75" customHeight="1" thickBot="1" x14ac:dyDescent="0.25">
      <c r="A40" s="31">
        <v>37</v>
      </c>
      <c r="B40" s="32" t="s">
        <v>216</v>
      </c>
      <c r="C40" s="9">
        <v>2021002470076</v>
      </c>
      <c r="D40" s="48">
        <v>2021</v>
      </c>
      <c r="E40" s="48" t="s">
        <v>1139</v>
      </c>
      <c r="F40" s="10" t="s">
        <v>71</v>
      </c>
      <c r="G40" s="7" t="s">
        <v>210</v>
      </c>
      <c r="H40" s="7" t="s">
        <v>275</v>
      </c>
      <c r="I40" s="8" t="s">
        <v>270</v>
      </c>
      <c r="J40" s="12" t="s">
        <v>308</v>
      </c>
      <c r="K40" s="12" t="s">
        <v>1063</v>
      </c>
      <c r="L40" s="12" t="s">
        <v>1185</v>
      </c>
      <c r="M40" s="11">
        <v>11199823611.09</v>
      </c>
      <c r="N40" s="8" t="s">
        <v>114</v>
      </c>
      <c r="O40" s="7">
        <v>2</v>
      </c>
      <c r="P40" s="7" t="s">
        <v>337</v>
      </c>
      <c r="Q40" s="8" t="s">
        <v>231</v>
      </c>
      <c r="R40" s="7" t="s">
        <v>70</v>
      </c>
      <c r="S40" s="8"/>
      <c r="T40" s="7"/>
      <c r="U40" s="8"/>
      <c r="V40" s="7"/>
      <c r="W40" s="1"/>
      <c r="X40" s="1"/>
      <c r="Y40" s="1"/>
      <c r="Z40" s="1"/>
      <c r="AA40" s="1"/>
      <c r="AB40" s="1"/>
    </row>
    <row r="41" spans="1:28" ht="72.75" hidden="1" customHeight="1" thickBot="1" x14ac:dyDescent="0.25">
      <c r="A41" s="31">
        <v>38</v>
      </c>
      <c r="B41" s="32" t="s">
        <v>213</v>
      </c>
      <c r="C41" s="9">
        <v>2021002470088</v>
      </c>
      <c r="D41" s="48">
        <v>2021</v>
      </c>
      <c r="E41" s="48" t="s">
        <v>1136</v>
      </c>
      <c r="F41" s="10" t="s">
        <v>116</v>
      </c>
      <c r="G41" s="7" t="s">
        <v>123</v>
      </c>
      <c r="H41" s="8" t="s">
        <v>260</v>
      </c>
      <c r="I41" s="7" t="s">
        <v>124</v>
      </c>
      <c r="J41" s="12" t="s">
        <v>309</v>
      </c>
      <c r="K41" s="12" t="s">
        <v>1066</v>
      </c>
      <c r="L41" s="12" t="s">
        <v>1200</v>
      </c>
      <c r="M41" s="11">
        <v>1042076224.11</v>
      </c>
      <c r="N41" s="8" t="s">
        <v>360</v>
      </c>
      <c r="O41" s="7">
        <v>1</v>
      </c>
      <c r="P41" s="7" t="s">
        <v>334</v>
      </c>
      <c r="Q41" s="8" t="s">
        <v>231</v>
      </c>
      <c r="R41" s="7" t="s">
        <v>21</v>
      </c>
      <c r="S41" s="8"/>
      <c r="T41" s="7"/>
      <c r="U41" s="8"/>
      <c r="V41" s="7"/>
      <c r="W41" s="1"/>
      <c r="X41" s="1"/>
      <c r="Y41" s="1"/>
      <c r="Z41" s="1"/>
      <c r="AA41" s="1"/>
      <c r="AB41" s="1"/>
    </row>
    <row r="42" spans="1:28" ht="78.75" hidden="1" customHeight="1" thickBot="1" x14ac:dyDescent="0.25">
      <c r="A42" s="31">
        <v>39</v>
      </c>
      <c r="B42" s="32" t="s">
        <v>213</v>
      </c>
      <c r="C42" s="9">
        <v>2021002470084</v>
      </c>
      <c r="D42" s="48">
        <v>2021</v>
      </c>
      <c r="E42" s="48" t="s">
        <v>1136</v>
      </c>
      <c r="F42" s="10" t="s">
        <v>116</v>
      </c>
      <c r="G42" s="7" t="s">
        <v>117</v>
      </c>
      <c r="H42" s="8" t="s">
        <v>276</v>
      </c>
      <c r="I42" s="7" t="s">
        <v>118</v>
      </c>
      <c r="J42" s="12" t="s">
        <v>310</v>
      </c>
      <c r="K42" s="12" t="s">
        <v>1066</v>
      </c>
      <c r="L42" s="12" t="s">
        <v>1199</v>
      </c>
      <c r="M42" s="11">
        <v>2414065510.5300002</v>
      </c>
      <c r="N42" s="8" t="s">
        <v>360</v>
      </c>
      <c r="O42" s="7">
        <v>1</v>
      </c>
      <c r="P42" s="7" t="s">
        <v>335</v>
      </c>
      <c r="Q42" s="8" t="s">
        <v>232</v>
      </c>
      <c r="R42" s="7" t="s">
        <v>21</v>
      </c>
      <c r="S42" s="8"/>
      <c r="T42" s="7"/>
      <c r="U42" s="8"/>
      <c r="V42" s="7"/>
      <c r="W42" s="1"/>
      <c r="X42" s="1"/>
      <c r="Y42" s="1"/>
      <c r="Z42" s="1"/>
      <c r="AA42" s="1"/>
      <c r="AB42" s="1"/>
    </row>
    <row r="43" spans="1:28" ht="105.75" customHeight="1" thickBot="1" x14ac:dyDescent="0.25">
      <c r="A43" s="31">
        <v>40</v>
      </c>
      <c r="B43" s="32" t="s">
        <v>213</v>
      </c>
      <c r="C43" s="9">
        <v>2021002470099</v>
      </c>
      <c r="D43" s="48">
        <v>2021</v>
      </c>
      <c r="E43" s="48" t="s">
        <v>1133</v>
      </c>
      <c r="F43" s="10" t="s">
        <v>116</v>
      </c>
      <c r="G43" s="7" t="s">
        <v>17</v>
      </c>
      <c r="H43" s="8" t="s">
        <v>255</v>
      </c>
      <c r="I43" s="7" t="s">
        <v>233</v>
      </c>
      <c r="J43" s="12" t="s">
        <v>311</v>
      </c>
      <c r="K43" s="12" t="s">
        <v>1067</v>
      </c>
      <c r="L43" s="12" t="s">
        <v>1185</v>
      </c>
      <c r="M43" s="11">
        <v>23095092939</v>
      </c>
      <c r="N43" s="8" t="s">
        <v>360</v>
      </c>
      <c r="O43" s="7">
        <v>16</v>
      </c>
      <c r="P43" s="7" t="s">
        <v>140</v>
      </c>
      <c r="Q43" s="8" t="s">
        <v>231</v>
      </c>
      <c r="R43" s="7" t="s">
        <v>21</v>
      </c>
      <c r="S43" s="8"/>
      <c r="T43" s="7"/>
      <c r="U43" s="8"/>
      <c r="V43" s="7"/>
      <c r="W43" s="1"/>
      <c r="X43" s="1"/>
      <c r="Y43" s="1"/>
      <c r="Z43" s="1"/>
      <c r="AA43" s="1"/>
      <c r="AB43" s="1"/>
    </row>
    <row r="44" spans="1:28" ht="102.75" thickBot="1" x14ac:dyDescent="0.25">
      <c r="A44" s="31">
        <v>41</v>
      </c>
      <c r="B44" s="32" t="s">
        <v>213</v>
      </c>
      <c r="C44" s="9">
        <v>2021002470033</v>
      </c>
      <c r="D44" s="48">
        <v>2021</v>
      </c>
      <c r="E44" s="48" t="s">
        <v>1136</v>
      </c>
      <c r="F44" s="10" t="s">
        <v>116</v>
      </c>
      <c r="G44" s="7" t="s">
        <v>17</v>
      </c>
      <c r="H44" s="8" t="s">
        <v>41</v>
      </c>
      <c r="I44" s="7" t="s">
        <v>234</v>
      </c>
      <c r="J44" s="12" t="s">
        <v>312</v>
      </c>
      <c r="K44" s="12" t="s">
        <v>1066</v>
      </c>
      <c r="L44" s="12" t="s">
        <v>1185</v>
      </c>
      <c r="M44" s="11">
        <v>7383558461.0100002</v>
      </c>
      <c r="N44" s="8" t="s">
        <v>360</v>
      </c>
      <c r="O44" s="7">
        <v>1</v>
      </c>
      <c r="P44" s="7" t="s">
        <v>72</v>
      </c>
      <c r="Q44" s="8" t="s">
        <v>231</v>
      </c>
      <c r="R44" s="7" t="s">
        <v>21</v>
      </c>
      <c r="S44" s="8"/>
      <c r="T44" s="7"/>
      <c r="U44" s="8"/>
      <c r="V44" s="7"/>
      <c r="W44" s="1"/>
      <c r="X44" s="1"/>
      <c r="Y44" s="1"/>
      <c r="Z44" s="1"/>
      <c r="AA44" s="1"/>
      <c r="AB44" s="1"/>
    </row>
    <row r="45" spans="1:28" ht="80.25" customHeight="1" thickBot="1" x14ac:dyDescent="0.25">
      <c r="A45" s="31">
        <v>42</v>
      </c>
      <c r="B45" s="32" t="s">
        <v>213</v>
      </c>
      <c r="C45" s="9">
        <v>2020002470004</v>
      </c>
      <c r="D45" s="48">
        <v>2020</v>
      </c>
      <c r="E45" s="48" t="s">
        <v>1136</v>
      </c>
      <c r="F45" s="10" t="s">
        <v>116</v>
      </c>
      <c r="G45" s="7" t="s">
        <v>17</v>
      </c>
      <c r="H45" s="8" t="s">
        <v>18</v>
      </c>
      <c r="I45" s="7" t="s">
        <v>19</v>
      </c>
      <c r="J45" s="12" t="s">
        <v>498</v>
      </c>
      <c r="K45" s="12" t="s">
        <v>1086</v>
      </c>
      <c r="L45" s="12" t="s">
        <v>1185</v>
      </c>
      <c r="M45" s="11">
        <v>1511200000</v>
      </c>
      <c r="N45" s="8" t="s">
        <v>360</v>
      </c>
      <c r="O45" s="7">
        <v>3</v>
      </c>
      <c r="P45" s="7" t="s">
        <v>20</v>
      </c>
      <c r="Q45" s="8" t="s">
        <v>231</v>
      </c>
      <c r="R45" s="7" t="s">
        <v>21</v>
      </c>
      <c r="S45" s="8"/>
      <c r="T45" s="7"/>
      <c r="U45" s="8"/>
      <c r="V45" s="7"/>
      <c r="W45" s="1"/>
      <c r="X45" s="1"/>
      <c r="Y45" s="1"/>
      <c r="Z45" s="1"/>
      <c r="AA45" s="1"/>
      <c r="AB45" s="1"/>
    </row>
    <row r="46" spans="1:28" ht="81.75" customHeight="1" thickBot="1" x14ac:dyDescent="0.25">
      <c r="A46" s="31">
        <v>43</v>
      </c>
      <c r="B46" s="32" t="s">
        <v>213</v>
      </c>
      <c r="C46" s="9">
        <v>2022002470031</v>
      </c>
      <c r="D46" s="48">
        <v>2022</v>
      </c>
      <c r="E46" s="48" t="s">
        <v>1136</v>
      </c>
      <c r="F46" s="10" t="s">
        <v>116</v>
      </c>
      <c r="G46" s="7" t="s">
        <v>171</v>
      </c>
      <c r="H46" s="8" t="s">
        <v>1017</v>
      </c>
      <c r="I46" s="7" t="s">
        <v>172</v>
      </c>
      <c r="J46" s="12" t="s">
        <v>1018</v>
      </c>
      <c r="K46" s="12" t="s">
        <v>313</v>
      </c>
      <c r="L46" s="12" t="s">
        <v>1185</v>
      </c>
      <c r="M46" s="11">
        <v>34752588071.410004</v>
      </c>
      <c r="N46" s="8" t="s">
        <v>360</v>
      </c>
      <c r="O46" s="7">
        <v>1</v>
      </c>
      <c r="P46" s="7" t="s">
        <v>173</v>
      </c>
      <c r="Q46" s="8" t="s">
        <v>231</v>
      </c>
      <c r="R46" s="7" t="s">
        <v>21</v>
      </c>
      <c r="S46" s="8"/>
      <c r="T46" s="7"/>
      <c r="U46" s="8"/>
      <c r="V46" s="7"/>
      <c r="W46" s="1"/>
      <c r="X46" s="1"/>
      <c r="Y46" s="1"/>
      <c r="Z46" s="1"/>
      <c r="AA46" s="1"/>
      <c r="AB46" s="1"/>
    </row>
    <row r="47" spans="1:28" ht="112.5" customHeight="1" thickBot="1" x14ac:dyDescent="0.25">
      <c r="A47" s="31">
        <v>44</v>
      </c>
      <c r="B47" s="32" t="s">
        <v>214</v>
      </c>
      <c r="C47" s="9">
        <v>2020002470002</v>
      </c>
      <c r="D47" s="48">
        <v>2020</v>
      </c>
      <c r="E47" s="48" t="s">
        <v>1131</v>
      </c>
      <c r="F47" s="10" t="s">
        <v>153</v>
      </c>
      <c r="G47" s="7" t="s">
        <v>12</v>
      </c>
      <c r="H47" s="8" t="s">
        <v>13</v>
      </c>
      <c r="I47" s="7" t="s">
        <v>14</v>
      </c>
      <c r="J47" s="12" t="s">
        <v>314</v>
      </c>
      <c r="K47" s="12" t="s">
        <v>314</v>
      </c>
      <c r="L47" s="12" t="s">
        <v>1185</v>
      </c>
      <c r="M47" s="11">
        <v>715692021</v>
      </c>
      <c r="N47" s="8" t="s">
        <v>360</v>
      </c>
      <c r="O47" s="7">
        <v>2</v>
      </c>
      <c r="P47" s="7" t="s">
        <v>15</v>
      </c>
      <c r="Q47" s="8" t="s">
        <v>231</v>
      </c>
      <c r="R47" s="7" t="s">
        <v>16</v>
      </c>
      <c r="S47" s="8"/>
      <c r="T47" s="7"/>
      <c r="U47" s="8"/>
      <c r="V47" s="7"/>
      <c r="W47" s="1"/>
      <c r="X47" s="1"/>
      <c r="Y47" s="1"/>
      <c r="Z47" s="1"/>
      <c r="AA47" s="1"/>
      <c r="AB47" s="1"/>
    </row>
    <row r="48" spans="1:28" ht="102.75" thickBot="1" x14ac:dyDescent="0.25">
      <c r="A48" s="31">
        <v>45</v>
      </c>
      <c r="B48" s="32" t="s">
        <v>214</v>
      </c>
      <c r="C48" s="9">
        <v>2022002470043</v>
      </c>
      <c r="D48" s="48">
        <v>2022</v>
      </c>
      <c r="E48" s="48" t="s">
        <v>1133</v>
      </c>
      <c r="F48" s="10" t="s">
        <v>153</v>
      </c>
      <c r="G48" s="7" t="s">
        <v>12</v>
      </c>
      <c r="H48" s="8" t="s">
        <v>196</v>
      </c>
      <c r="I48" s="7" t="s">
        <v>197</v>
      </c>
      <c r="J48" s="12" t="s">
        <v>315</v>
      </c>
      <c r="K48" s="12" t="s">
        <v>315</v>
      </c>
      <c r="L48" s="12" t="s">
        <v>1185</v>
      </c>
      <c r="M48" s="11">
        <v>1348360050</v>
      </c>
      <c r="N48" s="8" t="s">
        <v>360</v>
      </c>
      <c r="O48" s="7">
        <v>1</v>
      </c>
      <c r="P48" s="7" t="s">
        <v>414</v>
      </c>
      <c r="Q48" s="8" t="s">
        <v>232</v>
      </c>
      <c r="R48" s="7" t="s">
        <v>16</v>
      </c>
      <c r="S48" s="8"/>
      <c r="T48" s="7"/>
      <c r="U48" s="8"/>
      <c r="V48" s="7"/>
      <c r="W48" s="1"/>
      <c r="X48" s="1"/>
      <c r="Y48" s="1"/>
      <c r="Z48" s="1"/>
      <c r="AA48" s="1"/>
      <c r="AB48" s="1"/>
    </row>
    <row r="49" spans="1:16182" ht="120" customHeight="1" thickBot="1" x14ac:dyDescent="0.25">
      <c r="A49" s="31">
        <v>46</v>
      </c>
      <c r="B49" s="32" t="s">
        <v>214</v>
      </c>
      <c r="C49" s="9">
        <v>2020002470035</v>
      </c>
      <c r="D49" s="48">
        <v>2020</v>
      </c>
      <c r="E49" s="48" t="s">
        <v>1133</v>
      </c>
      <c r="F49" s="10" t="s">
        <v>153</v>
      </c>
      <c r="G49" s="7" t="s">
        <v>12</v>
      </c>
      <c r="H49" s="8" t="s">
        <v>49</v>
      </c>
      <c r="I49" s="7" t="s">
        <v>50</v>
      </c>
      <c r="J49" s="12" t="s">
        <v>1095</v>
      </c>
      <c r="K49" s="12" t="s">
        <v>1095</v>
      </c>
      <c r="L49" s="12" t="s">
        <v>1185</v>
      </c>
      <c r="M49" s="11">
        <v>6205369502.7700005</v>
      </c>
      <c r="N49" s="8" t="s">
        <v>360</v>
      </c>
      <c r="O49" s="7">
        <v>4</v>
      </c>
      <c r="P49" s="7" t="s">
        <v>51</v>
      </c>
      <c r="Q49" s="8" t="s">
        <v>232</v>
      </c>
      <c r="R49" s="7" t="s">
        <v>16</v>
      </c>
      <c r="S49" s="8"/>
      <c r="T49" s="7"/>
      <c r="U49" s="8"/>
      <c r="V49" s="7"/>
      <c r="W49" s="1"/>
      <c r="X49" s="1"/>
      <c r="Y49" s="1"/>
      <c r="Z49" s="1"/>
      <c r="AA49" s="1"/>
      <c r="AB49" s="1"/>
    </row>
    <row r="50" spans="1:16182" ht="77.25" customHeight="1" thickBot="1" x14ac:dyDescent="0.25">
      <c r="A50" s="31">
        <v>47</v>
      </c>
      <c r="B50" s="32" t="s">
        <v>214</v>
      </c>
      <c r="C50" s="9">
        <v>2022002470016</v>
      </c>
      <c r="D50" s="48">
        <v>2022</v>
      </c>
      <c r="E50" s="48" t="s">
        <v>1150</v>
      </c>
      <c r="F50" s="10" t="s">
        <v>153</v>
      </c>
      <c r="G50" s="7" t="s">
        <v>154</v>
      </c>
      <c r="H50" s="8" t="s">
        <v>155</v>
      </c>
      <c r="I50" s="7" t="s">
        <v>156</v>
      </c>
      <c r="J50" s="12" t="s">
        <v>1019</v>
      </c>
      <c r="K50" s="12" t="s">
        <v>316</v>
      </c>
      <c r="L50" s="12" t="s">
        <v>1201</v>
      </c>
      <c r="M50" s="11">
        <v>549616074</v>
      </c>
      <c r="N50" s="8" t="s">
        <v>360</v>
      </c>
      <c r="O50" s="7">
        <v>2</v>
      </c>
      <c r="P50" s="7" t="s">
        <v>387</v>
      </c>
      <c r="Q50" s="8" t="s">
        <v>231</v>
      </c>
      <c r="R50" s="7" t="s">
        <v>16</v>
      </c>
      <c r="S50" s="8"/>
      <c r="T50" s="7"/>
      <c r="U50" s="8"/>
      <c r="V50" s="7"/>
      <c r="W50" s="1"/>
      <c r="X50" s="1"/>
      <c r="Y50" s="1"/>
      <c r="Z50" s="1"/>
      <c r="AA50" s="1"/>
      <c r="AB50" s="1"/>
    </row>
    <row r="51" spans="1:16182" ht="117.75" customHeight="1" thickBot="1" x14ac:dyDescent="0.25">
      <c r="A51" s="31">
        <v>48</v>
      </c>
      <c r="B51" s="32" t="s">
        <v>214</v>
      </c>
      <c r="C51" s="9">
        <v>2021000100490</v>
      </c>
      <c r="D51" s="48">
        <v>2021</v>
      </c>
      <c r="E51" s="48" t="s">
        <v>1149</v>
      </c>
      <c r="F51" s="10" t="s">
        <v>153</v>
      </c>
      <c r="G51" s="7" t="s">
        <v>188</v>
      </c>
      <c r="H51" s="8" t="s">
        <v>266</v>
      </c>
      <c r="I51" s="7" t="s">
        <v>189</v>
      </c>
      <c r="J51" s="7" t="s">
        <v>317</v>
      </c>
      <c r="K51" s="12" t="s">
        <v>1064</v>
      </c>
      <c r="L51" s="12" t="s">
        <v>1185</v>
      </c>
      <c r="M51" s="11">
        <v>4848000000</v>
      </c>
      <c r="N51" s="8" t="s">
        <v>569</v>
      </c>
      <c r="O51" s="7">
        <v>3</v>
      </c>
      <c r="P51" s="7" t="s">
        <v>190</v>
      </c>
      <c r="Q51" s="8" t="s">
        <v>231</v>
      </c>
      <c r="R51" s="7" t="s">
        <v>16</v>
      </c>
      <c r="S51" s="8"/>
      <c r="T51" s="7"/>
      <c r="U51" s="8"/>
      <c r="V51" s="7"/>
      <c r="W51" s="1"/>
      <c r="X51" s="1"/>
      <c r="Y51" s="1"/>
      <c r="Z51" s="1"/>
      <c r="AA51" s="1"/>
      <c r="AB51" s="1"/>
    </row>
    <row r="52" spans="1:16182" ht="102.75" hidden="1" thickBot="1" x14ac:dyDescent="0.25">
      <c r="A52" s="31">
        <v>49</v>
      </c>
      <c r="B52" s="32" t="s">
        <v>214</v>
      </c>
      <c r="C52" s="9">
        <v>2022002470042</v>
      </c>
      <c r="D52" s="48">
        <v>2022</v>
      </c>
      <c r="E52" s="48" t="s">
        <v>1149</v>
      </c>
      <c r="F52" s="10" t="s">
        <v>153</v>
      </c>
      <c r="G52" s="7" t="s">
        <v>194</v>
      </c>
      <c r="H52" s="8" t="s">
        <v>265</v>
      </c>
      <c r="I52" s="7" t="s">
        <v>195</v>
      </c>
      <c r="J52" s="12" t="s">
        <v>318</v>
      </c>
      <c r="K52" s="12" t="s">
        <v>318</v>
      </c>
      <c r="L52" s="12" t="s">
        <v>1202</v>
      </c>
      <c r="M52" s="11">
        <v>500000000</v>
      </c>
      <c r="N52" s="8" t="s">
        <v>360</v>
      </c>
      <c r="O52" s="7">
        <v>2</v>
      </c>
      <c r="P52" s="7" t="s">
        <v>413</v>
      </c>
      <c r="Q52" s="8" t="s">
        <v>231</v>
      </c>
      <c r="R52" s="7" t="s">
        <v>16</v>
      </c>
      <c r="S52" s="8"/>
      <c r="T52" s="7"/>
      <c r="U52" s="8"/>
      <c r="V52" s="7"/>
      <c r="W52" s="1"/>
      <c r="X52" s="1"/>
      <c r="Y52" s="1"/>
      <c r="Z52" s="1"/>
      <c r="AA52" s="1"/>
      <c r="AB52" s="1"/>
    </row>
    <row r="53" spans="1:16182" ht="125.25" customHeight="1" thickBot="1" x14ac:dyDescent="0.25">
      <c r="A53" s="31">
        <v>50</v>
      </c>
      <c r="B53" s="32" t="s">
        <v>216</v>
      </c>
      <c r="C53" s="9">
        <v>2021002470026</v>
      </c>
      <c r="D53" s="48">
        <v>2021</v>
      </c>
      <c r="E53" s="48" t="s">
        <v>1131</v>
      </c>
      <c r="F53" s="10" t="s">
        <v>57</v>
      </c>
      <c r="G53" s="7" t="s">
        <v>12</v>
      </c>
      <c r="H53" s="8" t="s">
        <v>62</v>
      </c>
      <c r="I53" s="7" t="s">
        <v>63</v>
      </c>
      <c r="J53" s="12" t="s">
        <v>319</v>
      </c>
      <c r="K53" s="12" t="s">
        <v>1068</v>
      </c>
      <c r="L53" s="12" t="s">
        <v>1185</v>
      </c>
      <c r="M53" s="11">
        <v>1837299374</v>
      </c>
      <c r="N53" s="8" t="s">
        <v>360</v>
      </c>
      <c r="O53" s="7">
        <v>2</v>
      </c>
      <c r="P53" s="7" t="s">
        <v>64</v>
      </c>
      <c r="Q53" s="8" t="s">
        <v>231</v>
      </c>
      <c r="R53" s="7" t="s">
        <v>65</v>
      </c>
      <c r="S53" s="8"/>
      <c r="T53" s="7"/>
      <c r="U53" s="8"/>
      <c r="V53" s="7"/>
      <c r="W53" s="1"/>
      <c r="X53" s="1"/>
      <c r="Y53" s="1"/>
      <c r="Z53" s="1"/>
      <c r="AA53" s="1"/>
      <c r="AB53" s="1"/>
    </row>
    <row r="54" spans="1:16182" ht="159" hidden="1" customHeight="1" thickBot="1" x14ac:dyDescent="0.25">
      <c r="A54" s="31">
        <v>51</v>
      </c>
      <c r="B54" s="32" t="s">
        <v>216</v>
      </c>
      <c r="C54" s="9">
        <v>2021002470071</v>
      </c>
      <c r="D54" s="48">
        <v>2021</v>
      </c>
      <c r="E54" s="48" t="s">
        <v>1131</v>
      </c>
      <c r="F54" s="10" t="s">
        <v>57</v>
      </c>
      <c r="G54" s="7" t="s">
        <v>235</v>
      </c>
      <c r="H54" s="8" t="s">
        <v>274</v>
      </c>
      <c r="I54" s="7" t="s">
        <v>135</v>
      </c>
      <c r="J54" s="12" t="s">
        <v>320</v>
      </c>
      <c r="K54" s="12" t="s">
        <v>1064</v>
      </c>
      <c r="L54" s="12" t="s">
        <v>1184</v>
      </c>
      <c r="M54" s="11">
        <v>78436584247</v>
      </c>
      <c r="N54" s="8" t="s">
        <v>114</v>
      </c>
      <c r="O54" s="7">
        <v>3</v>
      </c>
      <c r="P54" s="7" t="s">
        <v>136</v>
      </c>
      <c r="Q54" s="8" t="s">
        <v>231</v>
      </c>
      <c r="R54" s="7" t="s">
        <v>65</v>
      </c>
      <c r="S54" s="8"/>
      <c r="T54" s="7"/>
      <c r="U54" s="8"/>
      <c r="V54" s="7"/>
      <c r="W54" s="1"/>
      <c r="X54" s="1"/>
      <c r="Y54" s="1"/>
      <c r="Z54" s="1"/>
      <c r="AA54" s="1"/>
      <c r="AB54" s="1"/>
    </row>
    <row r="55" spans="1:16182" ht="102.75" thickBot="1" x14ac:dyDescent="0.25">
      <c r="A55" s="31">
        <v>52</v>
      </c>
      <c r="B55" s="32" t="s">
        <v>216</v>
      </c>
      <c r="C55" s="9">
        <v>2022002470049</v>
      </c>
      <c r="D55" s="48">
        <v>2022</v>
      </c>
      <c r="E55" s="48" t="s">
        <v>1148</v>
      </c>
      <c r="F55" s="10" t="s">
        <v>57</v>
      </c>
      <c r="G55" s="7" t="s">
        <v>201</v>
      </c>
      <c r="H55" s="8" t="s">
        <v>279</v>
      </c>
      <c r="I55" s="7" t="s">
        <v>202</v>
      </c>
      <c r="J55" s="7" t="s">
        <v>315</v>
      </c>
      <c r="K55" s="7" t="s">
        <v>315</v>
      </c>
      <c r="L55" s="12" t="s">
        <v>1185</v>
      </c>
      <c r="M55" s="11">
        <v>1302627311</v>
      </c>
      <c r="N55" s="8" t="s">
        <v>360</v>
      </c>
      <c r="O55" s="7">
        <v>1</v>
      </c>
      <c r="P55" s="7" t="s">
        <v>203</v>
      </c>
      <c r="Q55" s="8" t="s">
        <v>231</v>
      </c>
      <c r="R55" s="7" t="s">
        <v>21</v>
      </c>
      <c r="S55" s="8"/>
      <c r="T55" s="7"/>
      <c r="U55" s="8"/>
      <c r="V55" s="7"/>
      <c r="W55" s="1"/>
      <c r="X55" s="1"/>
      <c r="Y55" s="1"/>
      <c r="Z55" s="1"/>
      <c r="AA55" s="1"/>
      <c r="AB55" s="1"/>
      <c r="IY55" s="13"/>
      <c r="IZ55" s="14"/>
      <c r="JA55" s="15"/>
      <c r="JB55" s="15"/>
      <c r="JC55" s="14"/>
      <c r="JD55" s="15"/>
      <c r="JE55" s="15"/>
      <c r="JF55" s="14"/>
      <c r="JG55" s="15"/>
      <c r="JH55" s="15"/>
      <c r="JI55" s="14"/>
      <c r="JJ55" s="15"/>
      <c r="JK55" s="15"/>
      <c r="JL55" s="14"/>
      <c r="JM55" s="15"/>
      <c r="JN55" s="15"/>
      <c r="JO55" s="14"/>
      <c r="JP55" s="15"/>
      <c r="JQ55" s="15"/>
      <c r="JR55" s="14"/>
      <c r="JS55" s="15"/>
      <c r="JT55" s="15"/>
      <c r="JU55" s="14"/>
      <c r="JV55" s="15"/>
      <c r="JW55" s="15"/>
      <c r="JX55" s="14"/>
      <c r="JY55" s="15"/>
      <c r="JZ55" s="15"/>
      <c r="KA55" s="14"/>
      <c r="KB55" s="15"/>
      <c r="KC55" s="15"/>
      <c r="KD55" s="14"/>
      <c r="KE55" s="15"/>
      <c r="KF55" s="15"/>
      <c r="KG55" s="14"/>
      <c r="KH55" s="15"/>
      <c r="KI55" s="15"/>
      <c r="KJ55" s="14"/>
      <c r="KK55" s="15"/>
      <c r="KL55" s="15"/>
      <c r="KM55" s="14"/>
      <c r="KN55" s="15"/>
      <c r="KO55" s="15"/>
      <c r="KP55" s="14"/>
      <c r="KQ55" s="15"/>
      <c r="KR55" s="15"/>
      <c r="KS55" s="14"/>
      <c r="KT55" s="15"/>
      <c r="KU55" s="15"/>
      <c r="KV55" s="14"/>
      <c r="KW55" s="15"/>
      <c r="KX55" s="15"/>
      <c r="KY55" s="14"/>
      <c r="KZ55" s="15"/>
      <c r="LA55" s="15"/>
      <c r="LB55" s="14"/>
      <c r="LC55" s="15"/>
      <c r="LD55" s="15"/>
      <c r="LE55" s="14"/>
      <c r="LF55" s="15"/>
      <c r="LG55" s="15"/>
      <c r="LH55" s="14"/>
      <c r="LI55" s="15"/>
      <c r="LJ55" s="15"/>
      <c r="LK55" s="14"/>
      <c r="LL55" s="15"/>
      <c r="LM55" s="15"/>
      <c r="LN55" s="14"/>
      <c r="LO55" s="15"/>
      <c r="LP55" s="15"/>
      <c r="LQ55" s="14"/>
      <c r="LR55" s="15"/>
      <c r="LS55" s="15"/>
      <c r="LT55" s="14"/>
      <c r="LU55" s="15"/>
      <c r="LV55" s="15"/>
      <c r="LW55" s="14"/>
      <c r="LX55" s="15"/>
      <c r="LY55" s="15"/>
      <c r="LZ55" s="14"/>
      <c r="MA55" s="15"/>
      <c r="MB55" s="15"/>
      <c r="MC55" s="14"/>
      <c r="MD55" s="15"/>
      <c r="ME55" s="15"/>
      <c r="MF55" s="14"/>
      <c r="MG55" s="15"/>
      <c r="MH55" s="15"/>
      <c r="MI55" s="14"/>
      <c r="MJ55" s="15"/>
      <c r="MK55" s="15"/>
      <c r="ML55" s="14"/>
      <c r="MM55" s="15"/>
      <c r="MN55" s="15"/>
      <c r="MO55" s="14"/>
      <c r="MP55" s="15"/>
      <c r="MQ55" s="15"/>
      <c r="MR55" s="14"/>
      <c r="MS55" s="15"/>
      <c r="MT55" s="15"/>
      <c r="MU55" s="14"/>
      <c r="MV55" s="15"/>
      <c r="MW55" s="15"/>
      <c r="MX55" s="14"/>
      <c r="MY55" s="15"/>
      <c r="MZ55" s="15"/>
      <c r="NA55" s="14"/>
      <c r="NB55" s="15"/>
      <c r="NC55" s="15"/>
      <c r="ND55" s="14"/>
      <c r="NE55" s="15"/>
      <c r="NF55" s="15"/>
      <c r="NG55" s="14"/>
      <c r="NH55" s="15"/>
      <c r="NI55" s="15"/>
      <c r="NJ55" s="14"/>
      <c r="NK55" s="15"/>
      <c r="NL55" s="15"/>
      <c r="NM55" s="14"/>
      <c r="NN55" s="15"/>
      <c r="NO55" s="15"/>
      <c r="NP55" s="14"/>
      <c r="NQ55" s="15"/>
      <c r="NR55" s="15"/>
      <c r="NS55" s="14"/>
      <c r="NT55" s="15"/>
      <c r="NU55" s="15"/>
      <c r="NV55" s="14"/>
      <c r="NW55" s="15"/>
      <c r="NX55" s="15"/>
      <c r="NY55" s="14"/>
      <c r="NZ55" s="15"/>
      <c r="OA55" s="15"/>
      <c r="OB55" s="14"/>
      <c r="OC55" s="15"/>
      <c r="OD55" s="15"/>
      <c r="OE55" s="14"/>
      <c r="OF55" s="15"/>
      <c r="OG55" s="15"/>
      <c r="OH55" s="14"/>
      <c r="OI55" s="15"/>
      <c r="OJ55" s="15"/>
      <c r="OK55" s="14"/>
      <c r="OL55" s="15"/>
      <c r="OM55" s="15"/>
      <c r="ON55" s="14"/>
      <c r="OO55" s="15"/>
      <c r="OP55" s="15"/>
      <c r="OQ55" s="14"/>
      <c r="OR55" s="15"/>
      <c r="OS55" s="15"/>
      <c r="OT55" s="14"/>
      <c r="OU55" s="15"/>
      <c r="OV55" s="15"/>
      <c r="OW55" s="14"/>
      <c r="OX55" s="15"/>
      <c r="OY55" s="15"/>
      <c r="OZ55" s="14"/>
      <c r="PA55" s="15"/>
      <c r="PB55" s="15"/>
      <c r="PC55" s="14"/>
      <c r="PD55" s="15"/>
      <c r="PE55" s="15"/>
      <c r="PF55" s="14"/>
      <c r="PG55" s="15"/>
      <c r="PH55" s="15"/>
      <c r="PI55" s="14"/>
      <c r="PJ55" s="15"/>
      <c r="PK55" s="15"/>
      <c r="PL55" s="14"/>
      <c r="PM55" s="15"/>
      <c r="PN55" s="15"/>
      <c r="PO55" s="14"/>
      <c r="PP55" s="15"/>
      <c r="PQ55" s="15"/>
      <c r="PR55" s="14"/>
      <c r="PS55" s="15"/>
      <c r="PT55" s="15"/>
      <c r="PU55" s="14"/>
      <c r="PV55" s="15"/>
      <c r="PW55" s="15"/>
      <c r="PX55" s="14"/>
      <c r="PY55" s="15"/>
      <c r="PZ55" s="15"/>
      <c r="QA55" s="14"/>
      <c r="QB55" s="15"/>
      <c r="QC55" s="15"/>
      <c r="QD55" s="14"/>
      <c r="QE55" s="15"/>
      <c r="QF55" s="15"/>
      <c r="QG55" s="14"/>
      <c r="QH55" s="15"/>
      <c r="QI55" s="15"/>
      <c r="QJ55" s="14"/>
      <c r="QK55" s="15"/>
      <c r="QL55" s="15"/>
      <c r="QM55" s="14"/>
      <c r="QN55" s="15"/>
      <c r="QO55" s="15"/>
      <c r="QP55" s="14"/>
      <c r="QQ55" s="15"/>
      <c r="QR55" s="15"/>
      <c r="QS55" s="14"/>
      <c r="QT55" s="15"/>
      <c r="QU55" s="15"/>
      <c r="QV55" s="14"/>
      <c r="QW55" s="15"/>
      <c r="QX55" s="15"/>
      <c r="QY55" s="14"/>
      <c r="QZ55" s="15"/>
      <c r="RA55" s="15"/>
      <c r="RB55" s="14"/>
      <c r="RC55" s="15"/>
      <c r="RD55" s="15"/>
      <c r="RE55" s="14"/>
      <c r="RF55" s="15"/>
      <c r="RG55" s="15"/>
      <c r="RH55" s="14"/>
      <c r="RI55" s="15"/>
      <c r="RJ55" s="15"/>
      <c r="RK55" s="14"/>
      <c r="RL55" s="15"/>
      <c r="RM55" s="15"/>
      <c r="RN55" s="14"/>
      <c r="RO55" s="15"/>
      <c r="RP55" s="15"/>
      <c r="RQ55" s="14"/>
      <c r="RR55" s="15"/>
      <c r="RS55" s="15"/>
      <c r="RT55" s="14"/>
      <c r="RU55" s="15"/>
      <c r="RV55" s="15"/>
      <c r="RW55" s="14"/>
      <c r="RX55" s="15"/>
      <c r="RY55" s="15"/>
      <c r="RZ55" s="14"/>
      <c r="SA55" s="15"/>
      <c r="SB55" s="15"/>
      <c r="SC55" s="14"/>
      <c r="SD55" s="15"/>
      <c r="SE55" s="15"/>
      <c r="SF55" s="14"/>
      <c r="SG55" s="15"/>
      <c r="SH55" s="15"/>
      <c r="SI55" s="14"/>
      <c r="SJ55" s="15"/>
      <c r="SK55" s="15"/>
      <c r="SL55" s="14"/>
      <c r="SM55" s="15"/>
      <c r="SN55" s="15"/>
      <c r="SO55" s="14"/>
      <c r="SP55" s="15"/>
      <c r="SQ55" s="15"/>
      <c r="SR55" s="14"/>
      <c r="SS55" s="15"/>
      <c r="ST55" s="15"/>
      <c r="SU55" s="14"/>
      <c r="SV55" s="15"/>
      <c r="SW55" s="15"/>
      <c r="SX55" s="14"/>
      <c r="SY55" s="15"/>
      <c r="SZ55" s="15"/>
      <c r="TA55" s="14"/>
      <c r="TB55" s="15"/>
      <c r="TC55" s="15"/>
      <c r="TD55" s="14"/>
      <c r="TE55" s="15"/>
      <c r="TF55" s="15"/>
      <c r="TG55" s="14"/>
      <c r="TH55" s="15"/>
      <c r="TI55" s="15"/>
      <c r="TJ55" s="14"/>
      <c r="TK55" s="15"/>
      <c r="TL55" s="15"/>
      <c r="TM55" s="14"/>
      <c r="TN55" s="15"/>
      <c r="TO55" s="15"/>
      <c r="TP55" s="14"/>
      <c r="TQ55" s="15"/>
      <c r="TR55" s="15"/>
      <c r="TS55" s="14"/>
      <c r="TT55" s="15"/>
      <c r="TU55" s="15"/>
      <c r="TV55" s="14"/>
      <c r="TW55" s="15"/>
      <c r="TX55" s="15"/>
      <c r="TY55" s="14"/>
      <c r="TZ55" s="15"/>
      <c r="UA55" s="15"/>
      <c r="UB55" s="14"/>
      <c r="UC55" s="15"/>
      <c r="UD55" s="15"/>
      <c r="UE55" s="14"/>
      <c r="UF55" s="15"/>
      <c r="UG55" s="15"/>
      <c r="UH55" s="14"/>
      <c r="UI55" s="15"/>
      <c r="UJ55" s="15"/>
      <c r="UK55" s="14"/>
      <c r="UL55" s="15"/>
      <c r="UM55" s="15"/>
      <c r="UN55" s="14"/>
      <c r="UO55" s="15"/>
      <c r="UP55" s="15"/>
      <c r="UQ55" s="14"/>
      <c r="UR55" s="15"/>
      <c r="US55" s="15"/>
      <c r="UT55" s="14"/>
      <c r="UU55" s="15"/>
      <c r="UV55" s="15"/>
      <c r="UW55" s="14"/>
      <c r="UX55" s="15"/>
      <c r="UY55" s="15"/>
      <c r="UZ55" s="14"/>
      <c r="VA55" s="15"/>
      <c r="VB55" s="15"/>
      <c r="VC55" s="14"/>
      <c r="VD55" s="15"/>
      <c r="VE55" s="15"/>
      <c r="VF55" s="14"/>
      <c r="VG55" s="15"/>
      <c r="VH55" s="15"/>
      <c r="VI55" s="14"/>
      <c r="VJ55" s="15"/>
      <c r="VK55" s="15"/>
      <c r="VL55" s="14"/>
      <c r="VM55" s="15"/>
      <c r="VN55" s="15"/>
      <c r="VO55" s="14"/>
      <c r="VP55" s="15"/>
      <c r="VQ55" s="15"/>
      <c r="VR55" s="14"/>
      <c r="VS55" s="15"/>
      <c r="VT55" s="15"/>
      <c r="VU55" s="14"/>
      <c r="VV55" s="15"/>
      <c r="VW55" s="15"/>
      <c r="VX55" s="14"/>
      <c r="VY55" s="15"/>
      <c r="VZ55" s="15"/>
      <c r="WA55" s="14"/>
      <c r="WB55" s="15"/>
      <c r="WC55" s="15"/>
      <c r="WD55" s="14"/>
      <c r="WE55" s="15"/>
      <c r="WF55" s="15"/>
      <c r="WG55" s="14"/>
      <c r="WH55" s="15"/>
      <c r="WI55" s="15"/>
      <c r="WJ55" s="14"/>
      <c r="WK55" s="15"/>
      <c r="WL55" s="15"/>
      <c r="WM55" s="14"/>
      <c r="WN55" s="15"/>
      <c r="WO55" s="15"/>
      <c r="WP55" s="14"/>
      <c r="WQ55" s="15"/>
      <c r="WR55" s="15"/>
      <c r="WS55" s="14"/>
      <c r="WT55" s="15"/>
      <c r="WU55" s="15"/>
      <c r="WV55" s="14"/>
      <c r="WW55" s="15"/>
      <c r="WX55" s="15"/>
      <c r="WY55" s="14"/>
      <c r="WZ55" s="15"/>
      <c r="XA55" s="15"/>
      <c r="XB55" s="14"/>
      <c r="XC55" s="15"/>
      <c r="XD55" s="15"/>
      <c r="XE55" s="14"/>
      <c r="XF55" s="15"/>
      <c r="XG55" s="15"/>
      <c r="XH55" s="14"/>
      <c r="XI55" s="15"/>
      <c r="XJ55" s="15"/>
      <c r="XK55" s="14"/>
      <c r="XL55" s="15"/>
      <c r="XM55" s="15"/>
      <c r="XN55" s="14"/>
      <c r="XO55" s="15"/>
      <c r="XP55" s="15"/>
      <c r="XQ55" s="14"/>
      <c r="XR55" s="15"/>
      <c r="XS55" s="15"/>
      <c r="XT55" s="14"/>
      <c r="XU55" s="15"/>
      <c r="XV55" s="15"/>
      <c r="XW55" s="14"/>
      <c r="XX55" s="15"/>
      <c r="XY55" s="15"/>
      <c r="XZ55" s="14"/>
      <c r="YA55" s="15"/>
      <c r="YB55" s="15"/>
      <c r="YC55" s="14"/>
      <c r="YD55" s="15"/>
      <c r="YE55" s="15"/>
      <c r="YF55" s="14"/>
      <c r="YG55" s="15"/>
      <c r="YH55" s="15"/>
      <c r="YI55" s="14"/>
      <c r="YJ55" s="15"/>
      <c r="YK55" s="15"/>
      <c r="YL55" s="14"/>
      <c r="YM55" s="15"/>
      <c r="YN55" s="15"/>
      <c r="YO55" s="14"/>
      <c r="YP55" s="15"/>
      <c r="YQ55" s="15"/>
      <c r="YR55" s="14"/>
      <c r="YS55" s="15"/>
      <c r="YT55" s="15"/>
      <c r="YU55" s="14"/>
      <c r="YV55" s="15"/>
      <c r="YW55" s="15"/>
      <c r="YX55" s="14"/>
      <c r="YY55" s="15"/>
      <c r="YZ55" s="15"/>
      <c r="ZA55" s="14"/>
      <c r="ZB55" s="15"/>
      <c r="ZC55" s="15"/>
      <c r="ZD55" s="14"/>
      <c r="ZE55" s="15"/>
      <c r="ZF55" s="15"/>
      <c r="ZG55" s="14"/>
      <c r="ZH55" s="15"/>
      <c r="ZI55" s="15"/>
      <c r="ZJ55" s="14"/>
      <c r="ZK55" s="15"/>
      <c r="ZL55" s="15"/>
      <c r="ZM55" s="14"/>
      <c r="ZN55" s="15"/>
      <c r="ZO55" s="15"/>
      <c r="ZP55" s="14"/>
      <c r="ZQ55" s="15"/>
      <c r="ZR55" s="15"/>
      <c r="ZS55" s="14"/>
      <c r="ZT55" s="15"/>
      <c r="ZU55" s="15"/>
      <c r="ZV55" s="14"/>
      <c r="ZW55" s="15"/>
      <c r="ZX55" s="15"/>
      <c r="ZY55" s="14"/>
      <c r="ZZ55" s="15"/>
      <c r="AAA55" s="15"/>
      <c r="AAB55" s="14"/>
      <c r="AAC55" s="15"/>
      <c r="AAD55" s="15"/>
      <c r="AAE55" s="14"/>
      <c r="AAF55" s="15"/>
      <c r="AAG55" s="15"/>
      <c r="AAH55" s="14"/>
      <c r="AAI55" s="15"/>
      <c r="AAJ55" s="15"/>
      <c r="AAK55" s="14"/>
      <c r="AAL55" s="15"/>
      <c r="AAM55" s="15"/>
      <c r="AAN55" s="14"/>
      <c r="AAO55" s="15"/>
      <c r="AAP55" s="15"/>
      <c r="AAQ55" s="14"/>
      <c r="AAR55" s="15"/>
      <c r="AAS55" s="15"/>
      <c r="AAT55" s="14"/>
      <c r="AAU55" s="15"/>
      <c r="AAV55" s="15"/>
      <c r="AAW55" s="14"/>
      <c r="AAX55" s="15"/>
      <c r="AAY55" s="15"/>
      <c r="AAZ55" s="14"/>
      <c r="ABA55" s="15"/>
      <c r="ABB55" s="15"/>
      <c r="ABC55" s="14"/>
      <c r="ABD55" s="15"/>
      <c r="ABE55" s="15"/>
      <c r="ABF55" s="14"/>
      <c r="ABG55" s="15"/>
      <c r="ABH55" s="15"/>
      <c r="ABI55" s="14"/>
      <c r="ABJ55" s="15"/>
      <c r="ABK55" s="15"/>
      <c r="ABL55" s="14"/>
      <c r="ABM55" s="15"/>
      <c r="ABN55" s="15"/>
      <c r="ABO55" s="14"/>
      <c r="ABP55" s="15"/>
      <c r="ABQ55" s="15"/>
      <c r="ABR55" s="14"/>
      <c r="ABS55" s="15"/>
      <c r="ABT55" s="15"/>
      <c r="ABU55" s="14"/>
      <c r="ABV55" s="15"/>
      <c r="ABW55" s="15"/>
      <c r="ABX55" s="14"/>
      <c r="ABY55" s="15"/>
      <c r="ABZ55" s="15"/>
      <c r="ACA55" s="14"/>
      <c r="ACB55" s="15"/>
      <c r="ACC55" s="15"/>
      <c r="ACD55" s="14"/>
      <c r="ACE55" s="15"/>
      <c r="ACF55" s="15"/>
      <c r="ACG55" s="14"/>
      <c r="ACH55" s="15"/>
      <c r="ACI55" s="15"/>
      <c r="ACJ55" s="14"/>
      <c r="ACK55" s="15"/>
      <c r="ACL55" s="15"/>
      <c r="ACM55" s="14"/>
      <c r="ACN55" s="15"/>
      <c r="ACO55" s="15"/>
      <c r="ACP55" s="14"/>
      <c r="ACQ55" s="15"/>
      <c r="ACR55" s="15"/>
      <c r="ACS55" s="14"/>
      <c r="ACT55" s="15"/>
      <c r="ACU55" s="15"/>
      <c r="ACV55" s="14"/>
      <c r="ACW55" s="15"/>
      <c r="ACX55" s="15"/>
      <c r="ACY55" s="14"/>
      <c r="ACZ55" s="15"/>
      <c r="ADA55" s="15"/>
      <c r="ADB55" s="14"/>
      <c r="ADC55" s="15"/>
      <c r="ADD55" s="15"/>
      <c r="ADE55" s="14"/>
      <c r="ADF55" s="15"/>
      <c r="ADG55" s="15"/>
      <c r="ADH55" s="14"/>
      <c r="ADI55" s="15"/>
      <c r="ADJ55" s="15"/>
      <c r="ADK55" s="14"/>
      <c r="ADL55" s="15"/>
      <c r="ADM55" s="15"/>
      <c r="ADN55" s="14"/>
      <c r="ADO55" s="15"/>
      <c r="ADP55" s="15"/>
      <c r="ADQ55" s="14"/>
      <c r="ADR55" s="15"/>
      <c r="ADS55" s="15"/>
      <c r="ADT55" s="14"/>
      <c r="ADU55" s="15"/>
      <c r="ADV55" s="15"/>
      <c r="ADW55" s="14"/>
      <c r="ADX55" s="15"/>
      <c r="ADY55" s="15"/>
      <c r="ADZ55" s="14"/>
      <c r="AEA55" s="15"/>
      <c r="AEB55" s="15"/>
      <c r="AEC55" s="14"/>
      <c r="AED55" s="15"/>
      <c r="AEE55" s="15"/>
      <c r="AEF55" s="14"/>
      <c r="AEG55" s="15"/>
      <c r="AEH55" s="15"/>
      <c r="AEI55" s="14"/>
      <c r="AEJ55" s="15"/>
      <c r="AEK55" s="15"/>
      <c r="AEL55" s="14"/>
      <c r="AEM55" s="15"/>
      <c r="AEN55" s="15"/>
      <c r="AEO55" s="14"/>
      <c r="AEP55" s="15"/>
      <c r="AEQ55" s="15"/>
      <c r="AER55" s="14"/>
      <c r="AES55" s="15"/>
      <c r="AET55" s="15"/>
      <c r="AEU55" s="14"/>
      <c r="AEV55" s="15"/>
      <c r="AEW55" s="15"/>
      <c r="AEX55" s="14"/>
      <c r="AEY55" s="15"/>
      <c r="AEZ55" s="15"/>
      <c r="AFA55" s="14"/>
      <c r="AFB55" s="15"/>
      <c r="AFC55" s="15"/>
      <c r="AFD55" s="14"/>
      <c r="AFE55" s="15"/>
      <c r="AFF55" s="15"/>
      <c r="AFG55" s="14"/>
      <c r="AFH55" s="15"/>
      <c r="AFI55" s="15"/>
      <c r="AFJ55" s="14"/>
      <c r="AFK55" s="15"/>
      <c r="AFL55" s="15"/>
      <c r="AFM55" s="14"/>
      <c r="AFN55" s="15"/>
      <c r="AFO55" s="15"/>
      <c r="AFP55" s="14"/>
      <c r="AFQ55" s="15"/>
      <c r="AFR55" s="15"/>
      <c r="AFS55" s="14"/>
      <c r="AFT55" s="15"/>
      <c r="AFU55" s="15"/>
      <c r="AFV55" s="14"/>
      <c r="AFW55" s="15"/>
      <c r="AFX55" s="15"/>
      <c r="AFY55" s="14"/>
      <c r="AFZ55" s="15"/>
      <c r="AGA55" s="15"/>
      <c r="AGB55" s="14"/>
      <c r="AGC55" s="15"/>
      <c r="AGD55" s="15"/>
      <c r="AGE55" s="14"/>
      <c r="AGF55" s="15"/>
      <c r="AGG55" s="15"/>
      <c r="AGH55" s="14"/>
      <c r="AGI55" s="15"/>
      <c r="AGJ55" s="15"/>
      <c r="AGK55" s="14"/>
      <c r="AGL55" s="15"/>
      <c r="AGM55" s="15"/>
      <c r="AGN55" s="14"/>
      <c r="AGO55" s="15"/>
      <c r="AGP55" s="15"/>
      <c r="AGQ55" s="14"/>
      <c r="AGR55" s="15"/>
      <c r="AGS55" s="15"/>
      <c r="AGT55" s="14"/>
      <c r="AGU55" s="15"/>
      <c r="AGV55" s="15"/>
      <c r="AGW55" s="14"/>
      <c r="AGX55" s="15"/>
      <c r="AGY55" s="15"/>
      <c r="AGZ55" s="14"/>
      <c r="AHA55" s="15"/>
      <c r="AHB55" s="15"/>
      <c r="AHC55" s="14"/>
      <c r="AHD55" s="15"/>
      <c r="AHE55" s="15"/>
      <c r="AHF55" s="14"/>
      <c r="AHG55" s="15"/>
      <c r="AHH55" s="15"/>
      <c r="AHI55" s="14"/>
      <c r="AHJ55" s="15"/>
      <c r="AHK55" s="15"/>
      <c r="AHL55" s="14"/>
      <c r="AHM55" s="15"/>
      <c r="AHN55" s="15"/>
      <c r="AHO55" s="14"/>
      <c r="AHP55" s="15"/>
      <c r="AHQ55" s="15"/>
      <c r="AHR55" s="14"/>
      <c r="AHS55" s="15"/>
      <c r="AHT55" s="15"/>
      <c r="AHU55" s="14"/>
      <c r="AHV55" s="15"/>
      <c r="AHW55" s="15"/>
      <c r="AHX55" s="14"/>
      <c r="AHY55" s="15"/>
      <c r="AHZ55" s="15"/>
      <c r="AIA55" s="14"/>
      <c r="AIB55" s="15"/>
      <c r="AIC55" s="15"/>
      <c r="AID55" s="14"/>
      <c r="AIE55" s="15"/>
      <c r="AIF55" s="15"/>
      <c r="AIG55" s="14"/>
      <c r="AIH55" s="15"/>
      <c r="AII55" s="15"/>
      <c r="AIJ55" s="14"/>
      <c r="AIK55" s="15"/>
      <c r="AIL55" s="15"/>
      <c r="AIM55" s="14"/>
      <c r="AIN55" s="15"/>
      <c r="AIO55" s="15"/>
      <c r="AIP55" s="14"/>
      <c r="AIQ55" s="15"/>
      <c r="AIR55" s="15"/>
      <c r="AIS55" s="14"/>
      <c r="AIT55" s="15"/>
      <c r="AIU55" s="15"/>
      <c r="AIV55" s="14"/>
      <c r="AIW55" s="15"/>
      <c r="AIX55" s="15"/>
      <c r="AIY55" s="14"/>
      <c r="AIZ55" s="15"/>
      <c r="AJA55" s="15"/>
      <c r="AJB55" s="14"/>
      <c r="AJC55" s="15"/>
      <c r="AJD55" s="15"/>
      <c r="AJE55" s="14"/>
      <c r="AJF55" s="15"/>
      <c r="AJG55" s="15"/>
      <c r="AJH55" s="14"/>
      <c r="AJI55" s="15"/>
      <c r="AJJ55" s="15"/>
      <c r="AJK55" s="14"/>
      <c r="AJL55" s="15"/>
      <c r="AJM55" s="15"/>
      <c r="AJN55" s="14"/>
      <c r="AJO55" s="15"/>
      <c r="AJP55" s="15"/>
      <c r="AJQ55" s="14"/>
      <c r="AJR55" s="15"/>
      <c r="AJS55" s="15"/>
      <c r="AJT55" s="14"/>
      <c r="AJU55" s="15"/>
      <c r="AJV55" s="15"/>
      <c r="AJW55" s="14"/>
      <c r="AJX55" s="15"/>
      <c r="AJY55" s="15"/>
      <c r="AJZ55" s="14"/>
      <c r="AKA55" s="15"/>
      <c r="AKB55" s="15"/>
      <c r="AKC55" s="14"/>
      <c r="AKD55" s="15"/>
      <c r="AKE55" s="15"/>
      <c r="AKF55" s="14"/>
      <c r="AKG55" s="15"/>
      <c r="AKH55" s="15"/>
      <c r="AKI55" s="14"/>
      <c r="AKJ55" s="15"/>
      <c r="AKK55" s="15"/>
      <c r="AKL55" s="14"/>
      <c r="AKM55" s="15"/>
      <c r="AKN55" s="15"/>
      <c r="AKO55" s="14"/>
      <c r="AKP55" s="15"/>
      <c r="AKQ55" s="15"/>
      <c r="AKR55" s="14"/>
      <c r="AKS55" s="15"/>
      <c r="AKT55" s="15"/>
      <c r="AKU55" s="14"/>
      <c r="AKV55" s="15"/>
      <c r="AKW55" s="15"/>
      <c r="AKX55" s="14"/>
      <c r="AKY55" s="15"/>
      <c r="AKZ55" s="15"/>
      <c r="ALA55" s="14"/>
      <c r="ALB55" s="15"/>
      <c r="ALC55" s="15"/>
      <c r="ALD55" s="14"/>
      <c r="ALE55" s="15"/>
      <c r="ALF55" s="15"/>
      <c r="ALG55" s="14"/>
      <c r="ALH55" s="15"/>
      <c r="ALI55" s="15"/>
      <c r="ALJ55" s="14"/>
      <c r="ALK55" s="15"/>
      <c r="ALL55" s="15"/>
      <c r="ALM55" s="14"/>
      <c r="ALN55" s="15"/>
      <c r="ALO55" s="15"/>
      <c r="ALP55" s="14"/>
      <c r="ALQ55" s="15"/>
      <c r="ALR55" s="15"/>
      <c r="ALS55" s="14"/>
      <c r="ALT55" s="15"/>
      <c r="ALU55" s="15"/>
      <c r="ALV55" s="14"/>
      <c r="ALW55" s="15"/>
      <c r="ALX55" s="15"/>
      <c r="ALY55" s="14"/>
      <c r="ALZ55" s="15"/>
      <c r="AMA55" s="15"/>
      <c r="AMB55" s="14"/>
      <c r="AMC55" s="15"/>
      <c r="AMD55" s="15"/>
      <c r="AME55" s="14"/>
      <c r="AMF55" s="15"/>
      <c r="AMG55" s="15"/>
      <c r="AMH55" s="14"/>
      <c r="AMI55" s="15"/>
      <c r="AMJ55" s="15"/>
      <c r="AMK55" s="14"/>
      <c r="AML55" s="15"/>
      <c r="AMM55" s="15"/>
      <c r="AMN55" s="14"/>
      <c r="AMO55" s="15"/>
      <c r="AMP55" s="15"/>
      <c r="AMQ55" s="14"/>
      <c r="AMR55" s="15"/>
      <c r="AMS55" s="15"/>
      <c r="AMT55" s="14"/>
      <c r="AMU55" s="15"/>
      <c r="AMV55" s="15"/>
      <c r="AMW55" s="14"/>
      <c r="AMX55" s="15"/>
      <c r="AMY55" s="15"/>
      <c r="AMZ55" s="14"/>
      <c r="ANA55" s="15"/>
      <c r="ANB55" s="15"/>
      <c r="ANC55" s="14"/>
      <c r="AND55" s="15"/>
      <c r="ANE55" s="15"/>
      <c r="ANF55" s="14"/>
      <c r="ANG55" s="15"/>
      <c r="ANH55" s="15"/>
      <c r="ANI55" s="14"/>
      <c r="ANJ55" s="15"/>
      <c r="ANK55" s="15"/>
      <c r="ANL55" s="14"/>
      <c r="ANM55" s="15"/>
      <c r="ANN55" s="15"/>
      <c r="ANO55" s="14"/>
      <c r="ANP55" s="15"/>
      <c r="ANQ55" s="15"/>
      <c r="ANR55" s="14"/>
      <c r="ANS55" s="15"/>
      <c r="ANT55" s="15"/>
      <c r="ANU55" s="14"/>
      <c r="ANV55" s="15"/>
      <c r="ANW55" s="15"/>
      <c r="ANX55" s="14"/>
      <c r="ANY55" s="15"/>
      <c r="ANZ55" s="15"/>
      <c r="AOA55" s="14"/>
      <c r="AOB55" s="15"/>
      <c r="AOC55" s="15"/>
      <c r="AOD55" s="14"/>
      <c r="AOE55" s="15"/>
      <c r="AOF55" s="15"/>
      <c r="AOG55" s="14"/>
      <c r="AOH55" s="15"/>
      <c r="AOI55" s="15"/>
      <c r="AOJ55" s="14"/>
      <c r="AOK55" s="15"/>
      <c r="AOL55" s="15"/>
      <c r="AOM55" s="14"/>
      <c r="AON55" s="15"/>
      <c r="AOO55" s="15"/>
      <c r="AOP55" s="14"/>
      <c r="AOQ55" s="15"/>
      <c r="AOR55" s="15"/>
      <c r="AOS55" s="14"/>
      <c r="AOT55" s="15"/>
      <c r="AOU55" s="15"/>
      <c r="AOV55" s="14"/>
      <c r="AOW55" s="15"/>
      <c r="AOX55" s="15"/>
      <c r="AOY55" s="14"/>
      <c r="AOZ55" s="15"/>
      <c r="APA55" s="15"/>
      <c r="APB55" s="14"/>
      <c r="APC55" s="15"/>
      <c r="APD55" s="15"/>
      <c r="APE55" s="14"/>
      <c r="APF55" s="15"/>
      <c r="APG55" s="15"/>
      <c r="APH55" s="14"/>
      <c r="API55" s="15"/>
      <c r="APJ55" s="15"/>
      <c r="APK55" s="14"/>
      <c r="APL55" s="15"/>
      <c r="APM55" s="15"/>
      <c r="APN55" s="14"/>
      <c r="APO55" s="15"/>
      <c r="APP55" s="15"/>
      <c r="APQ55" s="14"/>
      <c r="APR55" s="15"/>
      <c r="APS55" s="15"/>
      <c r="APT55" s="14"/>
      <c r="APU55" s="15"/>
      <c r="APV55" s="15"/>
      <c r="APW55" s="14"/>
      <c r="APX55" s="15"/>
      <c r="APY55" s="15"/>
      <c r="APZ55" s="14"/>
      <c r="AQA55" s="15"/>
      <c r="AQB55" s="15"/>
      <c r="AQC55" s="14"/>
      <c r="AQD55" s="15"/>
      <c r="AQE55" s="15"/>
      <c r="AQF55" s="14"/>
      <c r="AQG55" s="15"/>
      <c r="AQH55" s="15"/>
      <c r="AQI55" s="14"/>
      <c r="AQJ55" s="15"/>
      <c r="AQK55" s="15"/>
      <c r="AQL55" s="14"/>
      <c r="AQM55" s="15"/>
      <c r="AQN55" s="15"/>
      <c r="AQO55" s="14"/>
      <c r="AQP55" s="15"/>
      <c r="AQQ55" s="15"/>
      <c r="AQR55" s="14"/>
      <c r="AQS55" s="15"/>
      <c r="AQT55" s="15"/>
      <c r="AQU55" s="14"/>
      <c r="AQV55" s="15"/>
      <c r="AQW55" s="15"/>
      <c r="AQX55" s="14"/>
      <c r="AQY55" s="15"/>
      <c r="AQZ55" s="15"/>
      <c r="ARA55" s="14"/>
      <c r="ARB55" s="15"/>
      <c r="ARC55" s="15"/>
      <c r="ARD55" s="14"/>
      <c r="ARE55" s="15"/>
      <c r="ARF55" s="15"/>
      <c r="ARG55" s="14"/>
      <c r="ARH55" s="15"/>
      <c r="ARI55" s="15"/>
      <c r="ARJ55" s="14"/>
      <c r="ARK55" s="15"/>
      <c r="ARL55" s="15"/>
      <c r="ARM55" s="14"/>
      <c r="ARN55" s="15"/>
      <c r="ARO55" s="15"/>
      <c r="ARP55" s="14"/>
      <c r="ARQ55" s="15"/>
      <c r="ARR55" s="15"/>
      <c r="ARS55" s="14"/>
      <c r="ART55" s="15"/>
      <c r="ARU55" s="15"/>
      <c r="ARV55" s="14"/>
      <c r="ARW55" s="15"/>
      <c r="ARX55" s="15"/>
      <c r="ARY55" s="14"/>
      <c r="ARZ55" s="15"/>
      <c r="ASA55" s="15"/>
      <c r="ASB55" s="14"/>
      <c r="ASC55" s="15"/>
      <c r="ASD55" s="15"/>
      <c r="ASE55" s="14"/>
      <c r="ASF55" s="15"/>
      <c r="ASG55" s="15"/>
      <c r="ASH55" s="14"/>
      <c r="ASI55" s="15"/>
      <c r="ASJ55" s="15"/>
      <c r="ASK55" s="14"/>
      <c r="ASL55" s="15"/>
      <c r="ASM55" s="15"/>
      <c r="ASN55" s="14"/>
      <c r="ASO55" s="15"/>
      <c r="ASP55" s="15"/>
      <c r="ASQ55" s="14"/>
      <c r="ASR55" s="15"/>
      <c r="ASS55" s="15"/>
      <c r="AST55" s="14"/>
      <c r="ASU55" s="15"/>
      <c r="ASV55" s="15"/>
      <c r="ASW55" s="14"/>
      <c r="ASX55" s="15"/>
      <c r="ASY55" s="15"/>
      <c r="ASZ55" s="14"/>
      <c r="ATA55" s="15"/>
      <c r="ATB55" s="15"/>
      <c r="ATC55" s="14"/>
      <c r="ATD55" s="15"/>
      <c r="ATE55" s="15"/>
      <c r="ATF55" s="14"/>
      <c r="ATG55" s="15"/>
      <c r="ATH55" s="15"/>
      <c r="ATI55" s="14"/>
      <c r="ATJ55" s="15"/>
      <c r="ATK55" s="15"/>
      <c r="ATL55" s="14"/>
      <c r="ATM55" s="15"/>
      <c r="ATN55" s="15"/>
      <c r="ATO55" s="14"/>
      <c r="ATP55" s="15"/>
      <c r="ATQ55" s="15"/>
      <c r="ATR55" s="14"/>
      <c r="ATS55" s="15"/>
      <c r="ATT55" s="15"/>
      <c r="ATU55" s="14"/>
      <c r="ATV55" s="15"/>
      <c r="ATW55" s="15"/>
      <c r="ATX55" s="14"/>
      <c r="ATY55" s="15"/>
      <c r="ATZ55" s="15"/>
      <c r="AUA55" s="14"/>
      <c r="AUB55" s="15"/>
      <c r="AUC55" s="15"/>
      <c r="AUD55" s="14"/>
      <c r="AUE55" s="15"/>
      <c r="AUF55" s="15"/>
      <c r="AUG55" s="14"/>
      <c r="AUH55" s="15"/>
      <c r="AUI55" s="15"/>
      <c r="AUJ55" s="14"/>
      <c r="AUK55" s="15"/>
      <c r="AUL55" s="15"/>
      <c r="AUM55" s="14"/>
      <c r="AUN55" s="15"/>
      <c r="AUO55" s="15"/>
      <c r="AUP55" s="14"/>
      <c r="AUQ55" s="15"/>
      <c r="AUR55" s="15"/>
      <c r="AUS55" s="14"/>
      <c r="AUT55" s="15"/>
      <c r="AUU55" s="15"/>
      <c r="AUV55" s="14"/>
      <c r="AUW55" s="15"/>
      <c r="AUX55" s="15"/>
      <c r="AUY55" s="14"/>
      <c r="AUZ55" s="15"/>
      <c r="AVA55" s="15"/>
      <c r="AVB55" s="14"/>
      <c r="AVC55" s="15"/>
      <c r="AVD55" s="15"/>
      <c r="AVE55" s="14"/>
      <c r="AVF55" s="15"/>
      <c r="AVG55" s="15"/>
      <c r="AVH55" s="14"/>
      <c r="AVI55" s="15"/>
      <c r="AVJ55" s="15"/>
      <c r="AVK55" s="14"/>
      <c r="AVL55" s="15"/>
      <c r="AVM55" s="15"/>
      <c r="AVN55" s="14"/>
      <c r="AVO55" s="15"/>
      <c r="AVP55" s="15"/>
      <c r="AVQ55" s="14"/>
      <c r="AVR55" s="15"/>
      <c r="AVS55" s="15"/>
      <c r="AVT55" s="14"/>
      <c r="AVU55" s="15"/>
      <c r="AVV55" s="15"/>
      <c r="AVW55" s="14"/>
      <c r="AVX55" s="15"/>
      <c r="AVY55" s="15"/>
      <c r="AVZ55" s="14"/>
      <c r="AWA55" s="15"/>
      <c r="AWB55" s="15"/>
      <c r="AWC55" s="14"/>
      <c r="AWD55" s="15"/>
      <c r="AWE55" s="15"/>
      <c r="AWF55" s="14"/>
      <c r="AWG55" s="15"/>
      <c r="AWH55" s="15"/>
      <c r="AWI55" s="14"/>
      <c r="AWJ55" s="15"/>
      <c r="AWK55" s="15"/>
      <c r="AWL55" s="14"/>
      <c r="AWM55" s="15"/>
      <c r="AWN55" s="15"/>
      <c r="AWO55" s="14"/>
      <c r="AWP55" s="15"/>
      <c r="AWQ55" s="15"/>
      <c r="AWR55" s="14"/>
      <c r="AWS55" s="15"/>
      <c r="AWT55" s="15"/>
      <c r="AWU55" s="14"/>
      <c r="AWV55" s="15"/>
      <c r="AWW55" s="15"/>
      <c r="AWX55" s="14"/>
      <c r="AWY55" s="15"/>
      <c r="AWZ55" s="15"/>
      <c r="AXA55" s="14"/>
      <c r="AXB55" s="15"/>
      <c r="AXC55" s="15"/>
      <c r="AXD55" s="14"/>
      <c r="AXE55" s="15"/>
      <c r="AXF55" s="15"/>
      <c r="AXG55" s="14"/>
      <c r="AXH55" s="15"/>
      <c r="AXI55" s="15"/>
      <c r="AXJ55" s="14"/>
      <c r="AXK55" s="15"/>
      <c r="AXL55" s="15"/>
      <c r="AXM55" s="14"/>
      <c r="AXN55" s="15"/>
      <c r="AXO55" s="15"/>
      <c r="AXP55" s="14"/>
      <c r="AXQ55" s="15"/>
      <c r="AXR55" s="15"/>
      <c r="AXS55" s="14"/>
      <c r="AXT55" s="15"/>
      <c r="AXU55" s="15"/>
      <c r="AXV55" s="14"/>
      <c r="AXW55" s="15"/>
      <c r="AXX55" s="15"/>
      <c r="AXY55" s="14"/>
      <c r="AXZ55" s="15"/>
      <c r="AYA55" s="15"/>
      <c r="AYB55" s="14"/>
      <c r="AYC55" s="15"/>
      <c r="AYD55" s="15"/>
      <c r="AYE55" s="14"/>
      <c r="AYF55" s="15"/>
      <c r="AYG55" s="15"/>
      <c r="AYH55" s="14"/>
      <c r="AYI55" s="15"/>
      <c r="AYJ55" s="15"/>
      <c r="AYK55" s="14"/>
      <c r="AYL55" s="15"/>
      <c r="AYM55" s="15"/>
      <c r="AYN55" s="14"/>
      <c r="AYO55" s="15"/>
      <c r="AYP55" s="15"/>
      <c r="AYQ55" s="14"/>
      <c r="AYR55" s="15"/>
      <c r="AYS55" s="15"/>
      <c r="AYT55" s="14"/>
      <c r="AYU55" s="15"/>
      <c r="AYV55" s="15"/>
      <c r="AYW55" s="14"/>
      <c r="AYX55" s="15"/>
      <c r="AYY55" s="15"/>
      <c r="AYZ55" s="14"/>
      <c r="AZA55" s="15"/>
      <c r="AZB55" s="15"/>
      <c r="AZC55" s="14"/>
      <c r="AZD55" s="15"/>
      <c r="AZE55" s="15"/>
      <c r="AZF55" s="14"/>
      <c r="AZG55" s="15"/>
      <c r="AZH55" s="15"/>
      <c r="AZI55" s="14"/>
      <c r="AZJ55" s="15"/>
      <c r="AZK55" s="15"/>
      <c r="AZL55" s="14"/>
      <c r="AZM55" s="15"/>
      <c r="AZN55" s="15"/>
      <c r="AZO55" s="14"/>
      <c r="AZP55" s="15"/>
      <c r="AZQ55" s="15"/>
      <c r="AZR55" s="14"/>
      <c r="AZS55" s="15"/>
      <c r="AZT55" s="15"/>
      <c r="AZU55" s="14"/>
      <c r="AZV55" s="15"/>
      <c r="AZW55" s="15"/>
      <c r="AZX55" s="14"/>
      <c r="AZY55" s="15"/>
      <c r="AZZ55" s="15"/>
      <c r="BAA55" s="14"/>
      <c r="BAB55" s="15"/>
      <c r="BAC55" s="15"/>
      <c r="BAD55" s="14"/>
      <c r="BAE55" s="15"/>
      <c r="BAF55" s="15"/>
      <c r="BAG55" s="14"/>
      <c r="BAH55" s="15"/>
      <c r="BAI55" s="15"/>
      <c r="BAJ55" s="14"/>
      <c r="BAK55" s="15"/>
      <c r="BAL55" s="15"/>
      <c r="BAM55" s="14"/>
      <c r="BAN55" s="15"/>
      <c r="BAO55" s="15"/>
      <c r="BAP55" s="14"/>
      <c r="BAQ55" s="15"/>
      <c r="BAR55" s="15"/>
      <c r="BAS55" s="14"/>
      <c r="BAT55" s="15"/>
      <c r="BAU55" s="15"/>
      <c r="BAV55" s="14"/>
      <c r="BAW55" s="15"/>
      <c r="BAX55" s="15"/>
      <c r="BAY55" s="14"/>
      <c r="BAZ55" s="15"/>
      <c r="BBA55" s="15"/>
      <c r="BBB55" s="14"/>
      <c r="BBC55" s="15"/>
      <c r="BBD55" s="15"/>
      <c r="BBE55" s="14"/>
      <c r="BBF55" s="15"/>
      <c r="BBG55" s="15"/>
      <c r="BBH55" s="14"/>
      <c r="BBI55" s="15"/>
      <c r="BBJ55" s="15"/>
      <c r="BBK55" s="14"/>
      <c r="BBL55" s="15"/>
      <c r="BBM55" s="15"/>
      <c r="BBN55" s="14"/>
      <c r="BBO55" s="15"/>
      <c r="BBP55" s="15"/>
      <c r="BBQ55" s="14"/>
      <c r="BBR55" s="15"/>
      <c r="BBS55" s="15"/>
      <c r="BBT55" s="14"/>
      <c r="BBU55" s="15"/>
      <c r="BBV55" s="15"/>
      <c r="BBW55" s="14"/>
      <c r="BBX55" s="15"/>
      <c r="BBY55" s="15"/>
      <c r="BBZ55" s="14"/>
      <c r="BCA55" s="15"/>
      <c r="BCB55" s="15"/>
      <c r="BCC55" s="14"/>
      <c r="BCD55" s="15"/>
      <c r="BCE55" s="15"/>
      <c r="BCF55" s="14"/>
      <c r="BCG55" s="15"/>
      <c r="BCH55" s="15"/>
      <c r="BCI55" s="14"/>
      <c r="BCJ55" s="15"/>
      <c r="BCK55" s="15"/>
      <c r="BCL55" s="14"/>
      <c r="BCM55" s="15"/>
      <c r="BCN55" s="15"/>
      <c r="BCO55" s="14"/>
      <c r="BCP55" s="15"/>
      <c r="BCQ55" s="15"/>
      <c r="BCR55" s="14"/>
      <c r="BCS55" s="15"/>
      <c r="BCT55" s="15"/>
      <c r="BCU55" s="14"/>
      <c r="BCV55" s="15"/>
      <c r="BCW55" s="15"/>
      <c r="BCX55" s="14"/>
      <c r="BCY55" s="15"/>
      <c r="BCZ55" s="15"/>
      <c r="BDA55" s="14"/>
      <c r="BDB55" s="15"/>
      <c r="BDC55" s="15"/>
      <c r="BDD55" s="14"/>
      <c r="BDE55" s="15"/>
      <c r="BDF55" s="15"/>
      <c r="BDG55" s="14"/>
      <c r="BDH55" s="15"/>
      <c r="BDI55" s="15"/>
      <c r="BDJ55" s="14"/>
      <c r="BDK55" s="15"/>
      <c r="BDL55" s="15"/>
      <c r="BDM55" s="14"/>
      <c r="BDN55" s="15"/>
      <c r="BDO55" s="15"/>
      <c r="BDP55" s="14"/>
      <c r="BDQ55" s="15"/>
      <c r="BDR55" s="15"/>
      <c r="BDS55" s="14"/>
      <c r="BDT55" s="15"/>
      <c r="BDU55" s="15"/>
      <c r="BDV55" s="14"/>
      <c r="BDW55" s="15"/>
      <c r="BDX55" s="15"/>
      <c r="BDY55" s="14"/>
      <c r="BDZ55" s="15"/>
      <c r="BEA55" s="15"/>
      <c r="BEB55" s="14"/>
      <c r="BEC55" s="15"/>
      <c r="BED55" s="15"/>
      <c r="BEE55" s="14"/>
      <c r="BEF55" s="15"/>
      <c r="BEG55" s="15"/>
      <c r="BEH55" s="14"/>
      <c r="BEI55" s="15"/>
      <c r="BEJ55" s="15"/>
      <c r="BEK55" s="14"/>
      <c r="BEL55" s="15"/>
      <c r="BEM55" s="15"/>
      <c r="BEN55" s="14"/>
      <c r="BEO55" s="15"/>
      <c r="BEP55" s="15"/>
      <c r="BEQ55" s="14"/>
      <c r="BER55" s="15"/>
      <c r="BES55" s="15"/>
      <c r="BET55" s="14"/>
      <c r="BEU55" s="15"/>
      <c r="BEV55" s="15"/>
      <c r="BEW55" s="14"/>
      <c r="BEX55" s="15"/>
      <c r="BEY55" s="15"/>
      <c r="BEZ55" s="14"/>
      <c r="BFA55" s="15"/>
      <c r="BFB55" s="15"/>
      <c r="BFC55" s="14"/>
      <c r="BFD55" s="15"/>
      <c r="BFE55" s="15"/>
      <c r="BFF55" s="14"/>
      <c r="BFG55" s="15"/>
      <c r="BFH55" s="15"/>
      <c r="BFI55" s="14"/>
      <c r="BFJ55" s="15"/>
      <c r="BFK55" s="15"/>
      <c r="BFL55" s="14"/>
      <c r="BFM55" s="15"/>
      <c r="BFN55" s="15"/>
      <c r="BFO55" s="14"/>
      <c r="BFP55" s="15"/>
      <c r="BFQ55" s="15"/>
      <c r="BFR55" s="14"/>
      <c r="BFS55" s="15"/>
      <c r="BFT55" s="15"/>
      <c r="BFU55" s="14"/>
      <c r="BFV55" s="15"/>
      <c r="BFW55" s="15"/>
      <c r="BFX55" s="14"/>
      <c r="BFY55" s="15"/>
      <c r="BFZ55" s="15"/>
      <c r="BGA55" s="14"/>
      <c r="BGB55" s="15"/>
      <c r="BGC55" s="15"/>
      <c r="BGD55" s="14"/>
      <c r="BGE55" s="15"/>
      <c r="BGF55" s="15"/>
      <c r="BGG55" s="14"/>
      <c r="BGH55" s="15"/>
      <c r="BGI55" s="15"/>
      <c r="BGJ55" s="14"/>
      <c r="BGK55" s="15"/>
      <c r="BGL55" s="15"/>
      <c r="BGM55" s="14"/>
      <c r="BGN55" s="15"/>
      <c r="BGO55" s="15"/>
      <c r="BGP55" s="14"/>
      <c r="BGQ55" s="15"/>
      <c r="BGR55" s="15"/>
      <c r="BGS55" s="14"/>
      <c r="BGT55" s="15"/>
      <c r="BGU55" s="15"/>
      <c r="BGV55" s="14"/>
      <c r="BGW55" s="15"/>
      <c r="BGX55" s="15"/>
      <c r="BGY55" s="14"/>
      <c r="BGZ55" s="15"/>
      <c r="BHA55" s="15"/>
      <c r="BHB55" s="14"/>
      <c r="BHC55" s="15"/>
      <c r="BHD55" s="15"/>
      <c r="BHE55" s="14"/>
      <c r="BHF55" s="15"/>
      <c r="BHG55" s="15"/>
      <c r="BHH55" s="14"/>
      <c r="BHI55" s="15"/>
      <c r="BHJ55" s="15"/>
      <c r="BHK55" s="14"/>
      <c r="BHL55" s="15"/>
      <c r="BHM55" s="15"/>
      <c r="BHN55" s="14"/>
      <c r="BHO55" s="15"/>
      <c r="BHP55" s="15"/>
      <c r="BHQ55" s="14"/>
      <c r="BHR55" s="15"/>
      <c r="BHS55" s="15"/>
      <c r="BHT55" s="14"/>
      <c r="BHU55" s="15"/>
      <c r="BHV55" s="15"/>
      <c r="BHW55" s="14"/>
      <c r="BHX55" s="15"/>
      <c r="BHY55" s="15"/>
      <c r="BHZ55" s="14"/>
      <c r="BIA55" s="15"/>
      <c r="BIB55" s="15"/>
      <c r="BIC55" s="14"/>
      <c r="BID55" s="15"/>
      <c r="BIE55" s="15"/>
      <c r="BIF55" s="14"/>
      <c r="BIG55" s="15"/>
      <c r="BIH55" s="15"/>
      <c r="BII55" s="14"/>
      <c r="BIJ55" s="15"/>
      <c r="BIK55" s="15"/>
      <c r="BIL55" s="14"/>
      <c r="BIM55" s="15"/>
      <c r="BIN55" s="15"/>
      <c r="BIO55" s="14"/>
      <c r="BIP55" s="15"/>
      <c r="BIQ55" s="15"/>
      <c r="BIR55" s="14"/>
      <c r="BIS55" s="15"/>
      <c r="BIT55" s="15"/>
      <c r="BIU55" s="14"/>
      <c r="BIV55" s="15"/>
      <c r="BIW55" s="15"/>
      <c r="BIX55" s="14"/>
      <c r="BIY55" s="15"/>
      <c r="BIZ55" s="15"/>
      <c r="BJA55" s="14"/>
      <c r="BJB55" s="15"/>
      <c r="BJC55" s="15"/>
      <c r="BJD55" s="14"/>
      <c r="BJE55" s="15"/>
      <c r="BJF55" s="15"/>
      <c r="BJG55" s="14"/>
      <c r="BJH55" s="15"/>
      <c r="BJI55" s="15"/>
      <c r="BJJ55" s="14"/>
      <c r="BJK55" s="15"/>
      <c r="BJL55" s="15"/>
      <c r="BJM55" s="14"/>
      <c r="BJN55" s="15"/>
      <c r="BJO55" s="15"/>
      <c r="BJP55" s="14"/>
      <c r="BJQ55" s="15"/>
      <c r="BJR55" s="15"/>
      <c r="BJS55" s="14"/>
      <c r="BJT55" s="15"/>
      <c r="BJU55" s="15"/>
      <c r="BJV55" s="14"/>
      <c r="BJW55" s="15"/>
      <c r="BJX55" s="15"/>
      <c r="BJY55" s="14"/>
      <c r="BJZ55" s="15"/>
      <c r="BKA55" s="15"/>
      <c r="BKB55" s="14"/>
      <c r="BKC55" s="15"/>
      <c r="BKD55" s="15"/>
      <c r="BKE55" s="14"/>
      <c r="BKF55" s="15"/>
      <c r="BKG55" s="15"/>
      <c r="BKH55" s="14"/>
      <c r="BKI55" s="15"/>
      <c r="BKJ55" s="15"/>
      <c r="BKK55" s="14"/>
      <c r="BKL55" s="15"/>
      <c r="BKM55" s="15"/>
      <c r="BKN55" s="14"/>
      <c r="BKO55" s="15"/>
      <c r="BKP55" s="15"/>
      <c r="BKQ55" s="14"/>
      <c r="BKR55" s="15"/>
      <c r="BKS55" s="15"/>
      <c r="BKT55" s="14"/>
      <c r="BKU55" s="15"/>
      <c r="BKV55" s="15"/>
      <c r="BKW55" s="14"/>
      <c r="BKX55" s="15"/>
      <c r="BKY55" s="15"/>
      <c r="BKZ55" s="14"/>
      <c r="BLA55" s="15"/>
      <c r="BLB55" s="15"/>
      <c r="BLC55" s="14"/>
      <c r="BLD55" s="15"/>
      <c r="BLE55" s="15"/>
      <c r="BLF55" s="14"/>
      <c r="BLG55" s="15"/>
      <c r="BLH55" s="15"/>
      <c r="BLI55" s="14"/>
      <c r="BLJ55" s="15"/>
      <c r="BLK55" s="15"/>
      <c r="BLL55" s="14"/>
      <c r="BLM55" s="15"/>
      <c r="BLN55" s="15"/>
      <c r="BLO55" s="14"/>
      <c r="BLP55" s="15"/>
      <c r="BLQ55" s="15"/>
      <c r="BLR55" s="14"/>
      <c r="BLS55" s="15"/>
      <c r="BLT55" s="15"/>
      <c r="BLU55" s="14"/>
      <c r="BLV55" s="15"/>
      <c r="BLW55" s="15"/>
      <c r="BLX55" s="14"/>
      <c r="BLY55" s="15"/>
      <c r="BLZ55" s="15"/>
      <c r="BMA55" s="14"/>
      <c r="BMB55" s="15"/>
      <c r="BMC55" s="15"/>
      <c r="BMD55" s="14"/>
      <c r="BME55" s="15"/>
      <c r="BMF55" s="15"/>
      <c r="BMG55" s="14"/>
      <c r="BMH55" s="15"/>
      <c r="BMI55" s="15"/>
      <c r="BMJ55" s="14"/>
      <c r="BMK55" s="15"/>
      <c r="BML55" s="15"/>
      <c r="BMM55" s="14"/>
      <c r="BMN55" s="15"/>
      <c r="BMO55" s="15"/>
      <c r="BMP55" s="14"/>
      <c r="BMQ55" s="15"/>
      <c r="BMR55" s="15"/>
      <c r="BMS55" s="14"/>
      <c r="BMT55" s="15"/>
      <c r="BMU55" s="15"/>
      <c r="BMV55" s="14"/>
      <c r="BMW55" s="15"/>
      <c r="BMX55" s="15"/>
      <c r="BMY55" s="14"/>
      <c r="BMZ55" s="15"/>
      <c r="BNA55" s="15"/>
      <c r="BNB55" s="14"/>
      <c r="BNC55" s="15"/>
      <c r="BND55" s="15"/>
      <c r="BNE55" s="14"/>
      <c r="BNF55" s="15"/>
      <c r="BNG55" s="15"/>
      <c r="BNH55" s="14"/>
      <c r="BNI55" s="15"/>
      <c r="BNJ55" s="15"/>
      <c r="BNK55" s="14"/>
      <c r="BNL55" s="15"/>
      <c r="BNM55" s="15"/>
      <c r="BNN55" s="14"/>
      <c r="BNO55" s="15"/>
      <c r="BNP55" s="15"/>
      <c r="BNQ55" s="14"/>
      <c r="BNR55" s="15"/>
      <c r="BNS55" s="15"/>
      <c r="BNT55" s="14"/>
      <c r="BNU55" s="15"/>
      <c r="BNV55" s="15"/>
      <c r="BNW55" s="14"/>
      <c r="BNX55" s="15"/>
      <c r="BNY55" s="15"/>
      <c r="BNZ55" s="14"/>
      <c r="BOA55" s="15"/>
      <c r="BOB55" s="15"/>
      <c r="BOC55" s="14"/>
      <c r="BOD55" s="15"/>
      <c r="BOE55" s="15"/>
      <c r="BOF55" s="14"/>
      <c r="BOG55" s="15"/>
      <c r="BOH55" s="15"/>
      <c r="BOI55" s="14"/>
      <c r="BOJ55" s="15"/>
      <c r="BOK55" s="15"/>
      <c r="BOL55" s="14"/>
      <c r="BOM55" s="15"/>
      <c r="BON55" s="15"/>
      <c r="BOO55" s="14"/>
      <c r="BOP55" s="15"/>
      <c r="BOQ55" s="15"/>
      <c r="BOR55" s="14"/>
      <c r="BOS55" s="15"/>
      <c r="BOT55" s="15"/>
      <c r="BOU55" s="14"/>
      <c r="BOV55" s="15"/>
      <c r="BOW55" s="15"/>
      <c r="BOX55" s="14"/>
      <c r="BOY55" s="15"/>
      <c r="BOZ55" s="15"/>
      <c r="BPA55" s="14"/>
      <c r="BPB55" s="15"/>
      <c r="BPC55" s="15"/>
      <c r="BPD55" s="14"/>
      <c r="BPE55" s="15"/>
      <c r="BPF55" s="15"/>
      <c r="BPG55" s="14"/>
      <c r="BPH55" s="15"/>
      <c r="BPI55" s="15"/>
      <c r="BPJ55" s="14"/>
      <c r="BPK55" s="15"/>
      <c r="BPL55" s="15"/>
      <c r="BPM55" s="14"/>
      <c r="BPN55" s="15"/>
      <c r="BPO55" s="15"/>
      <c r="BPP55" s="14"/>
      <c r="BPQ55" s="15"/>
      <c r="BPR55" s="15"/>
      <c r="BPS55" s="14"/>
      <c r="BPT55" s="15"/>
      <c r="BPU55" s="15"/>
      <c r="BPV55" s="14"/>
      <c r="BPW55" s="15"/>
      <c r="BPX55" s="15"/>
      <c r="BPY55" s="14"/>
      <c r="BPZ55" s="15"/>
      <c r="BQA55" s="15"/>
      <c r="BQB55" s="14"/>
      <c r="BQC55" s="15"/>
      <c r="BQD55" s="15"/>
      <c r="BQE55" s="14"/>
      <c r="BQF55" s="15"/>
      <c r="BQG55" s="15"/>
      <c r="BQH55" s="14"/>
      <c r="BQI55" s="15"/>
      <c r="BQJ55" s="15"/>
      <c r="BQK55" s="14"/>
      <c r="BQL55" s="15"/>
      <c r="BQM55" s="15"/>
      <c r="BQN55" s="14"/>
      <c r="BQO55" s="15"/>
      <c r="BQP55" s="15"/>
      <c r="BQQ55" s="14"/>
      <c r="BQR55" s="15"/>
      <c r="BQS55" s="15"/>
      <c r="BQT55" s="14"/>
      <c r="BQU55" s="15"/>
      <c r="BQV55" s="15"/>
      <c r="BQW55" s="14"/>
      <c r="BQX55" s="15"/>
      <c r="BQY55" s="15"/>
      <c r="BQZ55" s="14"/>
      <c r="BRA55" s="15"/>
      <c r="BRB55" s="15"/>
      <c r="BRC55" s="14"/>
      <c r="BRD55" s="15"/>
      <c r="BRE55" s="15"/>
      <c r="BRF55" s="14"/>
      <c r="BRG55" s="15"/>
      <c r="BRH55" s="15"/>
      <c r="BRI55" s="14"/>
      <c r="BRJ55" s="15"/>
      <c r="BRK55" s="15"/>
      <c r="BRL55" s="14"/>
      <c r="BRM55" s="15"/>
      <c r="BRN55" s="15"/>
      <c r="BRO55" s="14"/>
      <c r="BRP55" s="15"/>
      <c r="BRQ55" s="15"/>
      <c r="BRR55" s="14"/>
      <c r="BRS55" s="15"/>
      <c r="BRT55" s="15"/>
      <c r="BRU55" s="14"/>
      <c r="BRV55" s="15"/>
      <c r="BRW55" s="15"/>
      <c r="BRX55" s="14"/>
      <c r="BRY55" s="15"/>
      <c r="BRZ55" s="15"/>
      <c r="BSA55" s="14"/>
      <c r="BSB55" s="15"/>
      <c r="BSC55" s="15"/>
      <c r="BSD55" s="14"/>
      <c r="BSE55" s="15"/>
      <c r="BSF55" s="15"/>
      <c r="BSG55" s="14"/>
      <c r="BSH55" s="15"/>
      <c r="BSI55" s="15"/>
      <c r="BSJ55" s="14"/>
      <c r="BSK55" s="15"/>
      <c r="BSL55" s="15"/>
      <c r="BSM55" s="14"/>
      <c r="BSN55" s="15"/>
      <c r="BSO55" s="15"/>
      <c r="BSP55" s="14"/>
      <c r="BSQ55" s="15"/>
      <c r="BSR55" s="15"/>
      <c r="BSS55" s="14"/>
      <c r="BST55" s="15"/>
      <c r="BSU55" s="15"/>
      <c r="BSV55" s="14"/>
      <c r="BSW55" s="15"/>
      <c r="BSX55" s="15"/>
      <c r="BSY55" s="14"/>
      <c r="BSZ55" s="15"/>
      <c r="BTA55" s="15"/>
      <c r="BTB55" s="14"/>
      <c r="BTC55" s="15"/>
      <c r="BTD55" s="15"/>
      <c r="BTE55" s="14"/>
      <c r="BTF55" s="15"/>
      <c r="BTG55" s="15"/>
      <c r="BTH55" s="14"/>
      <c r="BTI55" s="15"/>
      <c r="BTJ55" s="15"/>
      <c r="BTK55" s="14"/>
      <c r="BTL55" s="15"/>
      <c r="BTM55" s="15"/>
      <c r="BTN55" s="14"/>
      <c r="BTO55" s="15"/>
      <c r="BTP55" s="15"/>
      <c r="BTQ55" s="14"/>
      <c r="BTR55" s="15"/>
      <c r="BTS55" s="15"/>
      <c r="BTT55" s="14"/>
      <c r="BTU55" s="15"/>
      <c r="BTV55" s="15"/>
      <c r="BTW55" s="14"/>
      <c r="BTX55" s="15"/>
      <c r="BTY55" s="15"/>
      <c r="BTZ55" s="14"/>
      <c r="BUA55" s="15"/>
      <c r="BUB55" s="15"/>
      <c r="BUC55" s="14"/>
      <c r="BUD55" s="15"/>
      <c r="BUE55" s="15"/>
      <c r="BUF55" s="14"/>
      <c r="BUG55" s="15"/>
      <c r="BUH55" s="15"/>
      <c r="BUI55" s="14"/>
      <c r="BUJ55" s="15"/>
      <c r="BUK55" s="15"/>
      <c r="BUL55" s="14"/>
      <c r="BUM55" s="15"/>
      <c r="BUN55" s="15"/>
      <c r="BUO55" s="14"/>
      <c r="BUP55" s="15"/>
      <c r="BUQ55" s="15"/>
      <c r="BUR55" s="14"/>
      <c r="BUS55" s="15"/>
      <c r="BUT55" s="15"/>
      <c r="BUU55" s="14"/>
      <c r="BUV55" s="15"/>
      <c r="BUW55" s="15"/>
      <c r="BUX55" s="14"/>
      <c r="BUY55" s="15"/>
      <c r="BUZ55" s="15"/>
      <c r="BVA55" s="14"/>
      <c r="BVB55" s="15"/>
      <c r="BVC55" s="15"/>
      <c r="BVD55" s="14"/>
      <c r="BVE55" s="15"/>
      <c r="BVF55" s="15"/>
      <c r="BVG55" s="14"/>
      <c r="BVH55" s="15"/>
      <c r="BVI55" s="15"/>
      <c r="BVJ55" s="14"/>
      <c r="BVK55" s="15"/>
      <c r="BVL55" s="15"/>
      <c r="BVM55" s="14"/>
      <c r="BVN55" s="15"/>
      <c r="BVO55" s="15"/>
      <c r="BVP55" s="14"/>
      <c r="BVQ55" s="15"/>
      <c r="BVR55" s="15"/>
      <c r="BVS55" s="14"/>
      <c r="BVT55" s="15"/>
      <c r="BVU55" s="15"/>
      <c r="BVV55" s="14"/>
      <c r="BVW55" s="15"/>
      <c r="BVX55" s="15"/>
      <c r="BVY55" s="14"/>
      <c r="BVZ55" s="15"/>
      <c r="BWA55" s="15"/>
      <c r="BWB55" s="14"/>
      <c r="BWC55" s="15"/>
      <c r="BWD55" s="15"/>
      <c r="BWE55" s="14"/>
      <c r="BWF55" s="15"/>
      <c r="BWG55" s="15"/>
      <c r="BWH55" s="14"/>
      <c r="BWI55" s="15"/>
      <c r="BWJ55" s="15"/>
      <c r="BWK55" s="14"/>
      <c r="BWL55" s="15"/>
      <c r="BWM55" s="15"/>
      <c r="BWN55" s="14"/>
      <c r="BWO55" s="15"/>
      <c r="BWP55" s="15"/>
      <c r="BWQ55" s="14"/>
      <c r="BWR55" s="15"/>
      <c r="BWS55" s="15"/>
      <c r="BWT55" s="14"/>
      <c r="BWU55" s="15"/>
      <c r="BWV55" s="15"/>
      <c r="BWW55" s="14"/>
      <c r="BWX55" s="15"/>
      <c r="BWY55" s="15"/>
      <c r="BWZ55" s="14"/>
      <c r="BXA55" s="15"/>
      <c r="BXB55" s="15"/>
      <c r="BXC55" s="14"/>
      <c r="BXD55" s="15"/>
      <c r="BXE55" s="15"/>
      <c r="BXF55" s="14"/>
      <c r="BXG55" s="15"/>
      <c r="BXH55" s="15"/>
      <c r="BXI55" s="14"/>
      <c r="BXJ55" s="15"/>
      <c r="BXK55" s="15"/>
      <c r="BXL55" s="14"/>
      <c r="BXM55" s="15"/>
      <c r="BXN55" s="15"/>
      <c r="BXO55" s="14"/>
      <c r="BXP55" s="15"/>
      <c r="BXQ55" s="15"/>
      <c r="BXR55" s="14"/>
      <c r="BXS55" s="15"/>
      <c r="BXT55" s="15"/>
      <c r="BXU55" s="14"/>
      <c r="BXV55" s="15"/>
      <c r="BXW55" s="15"/>
      <c r="BXX55" s="14"/>
      <c r="BXY55" s="15"/>
      <c r="BXZ55" s="15"/>
      <c r="BYA55" s="14"/>
      <c r="BYB55" s="15"/>
      <c r="BYC55" s="15"/>
      <c r="BYD55" s="14"/>
      <c r="BYE55" s="15"/>
      <c r="BYF55" s="15"/>
      <c r="BYG55" s="14"/>
      <c r="BYH55" s="15"/>
      <c r="BYI55" s="15"/>
      <c r="BYJ55" s="14"/>
      <c r="BYK55" s="15"/>
      <c r="BYL55" s="15"/>
      <c r="BYM55" s="14"/>
      <c r="BYN55" s="15"/>
      <c r="BYO55" s="15"/>
      <c r="BYP55" s="14"/>
      <c r="BYQ55" s="15"/>
      <c r="BYR55" s="15"/>
      <c r="BYS55" s="14"/>
      <c r="BYT55" s="15"/>
      <c r="BYU55" s="15"/>
      <c r="BYV55" s="14"/>
      <c r="BYW55" s="15"/>
      <c r="BYX55" s="15"/>
      <c r="BYY55" s="14"/>
      <c r="BYZ55" s="15"/>
      <c r="BZA55" s="15"/>
      <c r="BZB55" s="14"/>
      <c r="BZC55" s="15"/>
      <c r="BZD55" s="15"/>
      <c r="BZE55" s="14"/>
      <c r="BZF55" s="15"/>
      <c r="BZG55" s="15"/>
      <c r="BZH55" s="14"/>
      <c r="BZI55" s="15"/>
      <c r="BZJ55" s="15"/>
      <c r="BZK55" s="14"/>
      <c r="BZL55" s="15"/>
      <c r="BZM55" s="15"/>
      <c r="BZN55" s="14"/>
      <c r="BZO55" s="15"/>
      <c r="BZP55" s="15"/>
      <c r="BZQ55" s="14"/>
      <c r="BZR55" s="15"/>
      <c r="BZS55" s="15"/>
      <c r="BZT55" s="14"/>
      <c r="BZU55" s="15"/>
      <c r="BZV55" s="15"/>
      <c r="BZW55" s="14"/>
      <c r="BZX55" s="15"/>
      <c r="BZY55" s="15"/>
      <c r="BZZ55" s="14"/>
      <c r="CAA55" s="15"/>
      <c r="CAB55" s="15"/>
      <c r="CAC55" s="14"/>
      <c r="CAD55" s="15"/>
      <c r="CAE55" s="15"/>
      <c r="CAF55" s="14"/>
      <c r="CAG55" s="15"/>
      <c r="CAH55" s="15"/>
      <c r="CAI55" s="14"/>
      <c r="CAJ55" s="15"/>
      <c r="CAK55" s="15"/>
      <c r="CAL55" s="14"/>
      <c r="CAM55" s="15"/>
      <c r="CAN55" s="15"/>
      <c r="CAO55" s="14"/>
      <c r="CAP55" s="15"/>
      <c r="CAQ55" s="15"/>
      <c r="CAR55" s="14"/>
      <c r="CAS55" s="15"/>
      <c r="CAT55" s="15"/>
      <c r="CAU55" s="14"/>
      <c r="CAV55" s="15"/>
      <c r="CAW55" s="15"/>
      <c r="CAX55" s="14"/>
      <c r="CAY55" s="15"/>
      <c r="CAZ55" s="15"/>
      <c r="CBA55" s="14"/>
      <c r="CBB55" s="15"/>
      <c r="CBC55" s="15"/>
      <c r="CBD55" s="14"/>
      <c r="CBE55" s="15"/>
      <c r="CBF55" s="15"/>
      <c r="CBG55" s="14"/>
      <c r="CBH55" s="15"/>
      <c r="CBI55" s="15"/>
      <c r="CBJ55" s="14"/>
      <c r="CBK55" s="15"/>
      <c r="CBL55" s="15"/>
      <c r="CBM55" s="14"/>
      <c r="CBN55" s="15"/>
      <c r="CBO55" s="15"/>
      <c r="CBP55" s="14"/>
      <c r="CBQ55" s="15"/>
      <c r="CBR55" s="15"/>
      <c r="CBS55" s="14"/>
      <c r="CBT55" s="15"/>
      <c r="CBU55" s="15"/>
      <c r="CBV55" s="14"/>
      <c r="CBW55" s="15"/>
      <c r="CBX55" s="15"/>
      <c r="CBY55" s="14"/>
      <c r="CBZ55" s="15"/>
      <c r="CCA55" s="15"/>
      <c r="CCB55" s="14"/>
      <c r="CCC55" s="15"/>
      <c r="CCD55" s="15"/>
      <c r="CCE55" s="14"/>
      <c r="CCF55" s="15"/>
      <c r="CCG55" s="15"/>
      <c r="CCH55" s="14"/>
      <c r="CCI55" s="15"/>
      <c r="CCJ55" s="15"/>
      <c r="CCK55" s="14"/>
      <c r="CCL55" s="15"/>
      <c r="CCM55" s="15"/>
      <c r="CCN55" s="14"/>
      <c r="CCO55" s="15"/>
      <c r="CCP55" s="15"/>
      <c r="CCQ55" s="14"/>
      <c r="CCR55" s="15"/>
      <c r="CCS55" s="15"/>
      <c r="CCT55" s="14"/>
      <c r="CCU55" s="15"/>
      <c r="CCV55" s="15"/>
      <c r="CCW55" s="14"/>
      <c r="CCX55" s="15"/>
      <c r="CCY55" s="15"/>
      <c r="CCZ55" s="14"/>
      <c r="CDA55" s="15"/>
      <c r="CDB55" s="15"/>
      <c r="CDC55" s="14"/>
      <c r="CDD55" s="15"/>
      <c r="CDE55" s="15"/>
      <c r="CDF55" s="14"/>
      <c r="CDG55" s="15"/>
      <c r="CDH55" s="15"/>
      <c r="CDI55" s="14"/>
      <c r="CDJ55" s="15"/>
      <c r="CDK55" s="15"/>
      <c r="CDL55" s="14"/>
      <c r="CDM55" s="15"/>
      <c r="CDN55" s="15"/>
      <c r="CDO55" s="14"/>
      <c r="CDP55" s="15"/>
      <c r="CDQ55" s="15"/>
      <c r="CDR55" s="14"/>
      <c r="CDS55" s="15"/>
      <c r="CDT55" s="15"/>
      <c r="CDU55" s="14"/>
      <c r="CDV55" s="15"/>
      <c r="CDW55" s="15"/>
      <c r="CDX55" s="14"/>
      <c r="CDY55" s="15"/>
      <c r="CDZ55" s="15"/>
      <c r="CEA55" s="14"/>
      <c r="CEB55" s="15"/>
      <c r="CEC55" s="15"/>
      <c r="CED55" s="14"/>
      <c r="CEE55" s="15"/>
      <c r="CEF55" s="15"/>
      <c r="CEG55" s="14"/>
      <c r="CEH55" s="15"/>
      <c r="CEI55" s="15"/>
      <c r="CEJ55" s="14"/>
      <c r="CEK55" s="15"/>
      <c r="CEL55" s="15"/>
      <c r="CEM55" s="14"/>
      <c r="CEN55" s="15"/>
      <c r="CEO55" s="15"/>
      <c r="CEP55" s="14"/>
      <c r="CEQ55" s="15"/>
      <c r="CER55" s="15"/>
      <c r="CES55" s="14"/>
      <c r="CET55" s="15"/>
      <c r="CEU55" s="15"/>
      <c r="CEV55" s="14"/>
      <c r="CEW55" s="15"/>
      <c r="CEX55" s="15"/>
      <c r="CEY55" s="14"/>
      <c r="CEZ55" s="15"/>
      <c r="CFA55" s="15"/>
      <c r="CFB55" s="14"/>
      <c r="CFC55" s="15"/>
      <c r="CFD55" s="15"/>
      <c r="CFE55" s="14"/>
      <c r="CFF55" s="15"/>
      <c r="CFG55" s="15"/>
      <c r="CFH55" s="14"/>
      <c r="CFI55" s="15"/>
      <c r="CFJ55" s="15"/>
      <c r="CFK55" s="14"/>
      <c r="CFL55" s="15"/>
      <c r="CFM55" s="15"/>
      <c r="CFN55" s="14"/>
      <c r="CFO55" s="15"/>
      <c r="CFP55" s="15"/>
      <c r="CFQ55" s="14"/>
      <c r="CFR55" s="15"/>
      <c r="CFS55" s="15"/>
      <c r="CFT55" s="14"/>
      <c r="CFU55" s="15"/>
      <c r="CFV55" s="15"/>
      <c r="CFW55" s="14"/>
      <c r="CFX55" s="15"/>
      <c r="CFY55" s="15"/>
      <c r="CFZ55" s="14"/>
      <c r="CGA55" s="15"/>
      <c r="CGB55" s="15"/>
      <c r="CGC55" s="14"/>
      <c r="CGD55" s="15"/>
      <c r="CGE55" s="15"/>
      <c r="CGF55" s="14"/>
      <c r="CGG55" s="15"/>
      <c r="CGH55" s="15"/>
      <c r="CGI55" s="14"/>
      <c r="CGJ55" s="15"/>
      <c r="CGK55" s="15"/>
      <c r="CGL55" s="14"/>
      <c r="CGM55" s="15"/>
      <c r="CGN55" s="15"/>
      <c r="CGO55" s="14"/>
      <c r="CGP55" s="15"/>
      <c r="CGQ55" s="15"/>
      <c r="CGR55" s="14"/>
      <c r="CGS55" s="15"/>
      <c r="CGT55" s="15"/>
      <c r="CGU55" s="14"/>
      <c r="CGV55" s="15"/>
      <c r="CGW55" s="15"/>
      <c r="CGX55" s="14"/>
      <c r="CGY55" s="15"/>
      <c r="CGZ55" s="15"/>
      <c r="CHA55" s="14"/>
      <c r="CHB55" s="15"/>
      <c r="CHC55" s="15"/>
      <c r="CHD55" s="14"/>
      <c r="CHE55" s="15"/>
      <c r="CHF55" s="15"/>
      <c r="CHG55" s="14"/>
      <c r="CHH55" s="15"/>
      <c r="CHI55" s="15"/>
      <c r="CHJ55" s="14"/>
      <c r="CHK55" s="15"/>
      <c r="CHL55" s="15"/>
      <c r="CHM55" s="14"/>
      <c r="CHN55" s="15"/>
      <c r="CHO55" s="15"/>
      <c r="CHP55" s="14"/>
      <c r="CHQ55" s="15"/>
      <c r="CHR55" s="15"/>
      <c r="CHS55" s="14"/>
      <c r="CHT55" s="15"/>
      <c r="CHU55" s="15"/>
      <c r="CHV55" s="14"/>
      <c r="CHW55" s="15"/>
      <c r="CHX55" s="15"/>
      <c r="CHY55" s="14"/>
      <c r="CHZ55" s="15"/>
      <c r="CIA55" s="15"/>
      <c r="CIB55" s="14"/>
      <c r="CIC55" s="15"/>
      <c r="CID55" s="15"/>
      <c r="CIE55" s="14"/>
      <c r="CIF55" s="15"/>
      <c r="CIG55" s="15"/>
      <c r="CIH55" s="14"/>
      <c r="CII55" s="15"/>
      <c r="CIJ55" s="15"/>
      <c r="CIK55" s="14"/>
      <c r="CIL55" s="15"/>
      <c r="CIM55" s="15"/>
      <c r="CIN55" s="14"/>
      <c r="CIO55" s="15"/>
      <c r="CIP55" s="15"/>
      <c r="CIQ55" s="14"/>
      <c r="CIR55" s="15"/>
      <c r="CIS55" s="15"/>
      <c r="CIT55" s="14"/>
      <c r="CIU55" s="15"/>
      <c r="CIV55" s="15"/>
      <c r="CIW55" s="14"/>
      <c r="CIX55" s="15"/>
      <c r="CIY55" s="15"/>
      <c r="CIZ55" s="14"/>
      <c r="CJA55" s="15"/>
      <c r="CJB55" s="15"/>
      <c r="CJC55" s="14"/>
      <c r="CJD55" s="15"/>
      <c r="CJE55" s="15"/>
      <c r="CJF55" s="14"/>
      <c r="CJG55" s="15"/>
      <c r="CJH55" s="15"/>
      <c r="CJI55" s="14"/>
      <c r="CJJ55" s="15"/>
      <c r="CJK55" s="15"/>
      <c r="CJL55" s="14"/>
      <c r="CJM55" s="15"/>
      <c r="CJN55" s="15"/>
      <c r="CJO55" s="14"/>
      <c r="CJP55" s="15"/>
      <c r="CJQ55" s="15"/>
      <c r="CJR55" s="14"/>
      <c r="CJS55" s="15"/>
      <c r="CJT55" s="15"/>
      <c r="CJU55" s="14"/>
      <c r="CJV55" s="15"/>
      <c r="CJW55" s="15"/>
      <c r="CJX55" s="14"/>
      <c r="CJY55" s="15"/>
      <c r="CJZ55" s="15"/>
      <c r="CKA55" s="14"/>
      <c r="CKB55" s="15"/>
      <c r="CKC55" s="15"/>
      <c r="CKD55" s="14"/>
      <c r="CKE55" s="15"/>
      <c r="CKF55" s="15"/>
      <c r="CKG55" s="14"/>
      <c r="CKH55" s="15"/>
      <c r="CKI55" s="15"/>
      <c r="CKJ55" s="14"/>
      <c r="CKK55" s="15"/>
      <c r="CKL55" s="15"/>
      <c r="CKM55" s="14"/>
      <c r="CKN55" s="15"/>
      <c r="CKO55" s="15"/>
      <c r="CKP55" s="14"/>
      <c r="CKQ55" s="15"/>
      <c r="CKR55" s="15"/>
      <c r="CKS55" s="14"/>
      <c r="CKT55" s="15"/>
      <c r="CKU55" s="15"/>
      <c r="CKV55" s="14"/>
      <c r="CKW55" s="15"/>
      <c r="CKX55" s="15"/>
      <c r="CKY55" s="14"/>
      <c r="CKZ55" s="15"/>
      <c r="CLA55" s="15"/>
      <c r="CLB55" s="14"/>
      <c r="CLC55" s="15"/>
      <c r="CLD55" s="15"/>
      <c r="CLE55" s="14"/>
      <c r="CLF55" s="15"/>
      <c r="CLG55" s="15"/>
      <c r="CLH55" s="14"/>
      <c r="CLI55" s="15"/>
      <c r="CLJ55" s="15"/>
      <c r="CLK55" s="14"/>
      <c r="CLL55" s="15"/>
      <c r="CLM55" s="15"/>
      <c r="CLN55" s="14"/>
      <c r="CLO55" s="15"/>
      <c r="CLP55" s="15"/>
      <c r="CLQ55" s="14"/>
      <c r="CLR55" s="15"/>
      <c r="CLS55" s="15"/>
      <c r="CLT55" s="14"/>
      <c r="CLU55" s="15"/>
      <c r="CLV55" s="15"/>
      <c r="CLW55" s="14"/>
      <c r="CLX55" s="15"/>
      <c r="CLY55" s="15"/>
      <c r="CLZ55" s="14"/>
      <c r="CMA55" s="15"/>
      <c r="CMB55" s="15"/>
      <c r="CMC55" s="14"/>
      <c r="CMD55" s="15"/>
      <c r="CME55" s="15"/>
      <c r="CMF55" s="14"/>
      <c r="CMG55" s="15"/>
      <c r="CMH55" s="15"/>
      <c r="CMI55" s="14"/>
      <c r="CMJ55" s="15"/>
      <c r="CMK55" s="15"/>
      <c r="CML55" s="14"/>
      <c r="CMM55" s="15"/>
      <c r="CMN55" s="15"/>
      <c r="CMO55" s="14"/>
      <c r="CMP55" s="15"/>
      <c r="CMQ55" s="15"/>
      <c r="CMR55" s="14"/>
      <c r="CMS55" s="15"/>
      <c r="CMT55" s="15"/>
      <c r="CMU55" s="14"/>
      <c r="CMV55" s="15"/>
      <c r="CMW55" s="15"/>
      <c r="CMX55" s="14"/>
      <c r="CMY55" s="15"/>
      <c r="CMZ55" s="15"/>
      <c r="CNA55" s="14"/>
      <c r="CNB55" s="15"/>
      <c r="CNC55" s="15"/>
      <c r="CND55" s="14"/>
      <c r="CNE55" s="15"/>
      <c r="CNF55" s="15"/>
      <c r="CNG55" s="14"/>
      <c r="CNH55" s="15"/>
      <c r="CNI55" s="15"/>
      <c r="CNJ55" s="14"/>
      <c r="CNK55" s="15"/>
      <c r="CNL55" s="15"/>
      <c r="CNM55" s="14"/>
      <c r="CNN55" s="15"/>
      <c r="CNO55" s="15"/>
      <c r="CNP55" s="14"/>
      <c r="CNQ55" s="15"/>
      <c r="CNR55" s="15"/>
      <c r="CNS55" s="14"/>
      <c r="CNT55" s="15"/>
      <c r="CNU55" s="15"/>
      <c r="CNV55" s="14"/>
      <c r="CNW55" s="15"/>
      <c r="CNX55" s="15"/>
      <c r="CNY55" s="14"/>
      <c r="CNZ55" s="15"/>
      <c r="COA55" s="15"/>
      <c r="COB55" s="14"/>
      <c r="COC55" s="15"/>
      <c r="COD55" s="15"/>
      <c r="COE55" s="14"/>
      <c r="COF55" s="15"/>
      <c r="COG55" s="15"/>
      <c r="COH55" s="14"/>
      <c r="COI55" s="15"/>
      <c r="COJ55" s="15"/>
      <c r="COK55" s="14"/>
      <c r="COL55" s="15"/>
      <c r="COM55" s="15"/>
      <c r="CON55" s="14"/>
      <c r="COO55" s="15"/>
      <c r="COP55" s="15"/>
      <c r="COQ55" s="14"/>
      <c r="COR55" s="15"/>
      <c r="COS55" s="15"/>
      <c r="COT55" s="14"/>
      <c r="COU55" s="15"/>
      <c r="COV55" s="15"/>
      <c r="COW55" s="14"/>
      <c r="COX55" s="15"/>
      <c r="COY55" s="15"/>
      <c r="COZ55" s="14"/>
      <c r="CPA55" s="15"/>
      <c r="CPB55" s="15"/>
      <c r="CPC55" s="14"/>
      <c r="CPD55" s="15"/>
      <c r="CPE55" s="15"/>
      <c r="CPF55" s="14"/>
      <c r="CPG55" s="15"/>
      <c r="CPH55" s="15"/>
      <c r="CPI55" s="14"/>
      <c r="CPJ55" s="15"/>
      <c r="CPK55" s="15"/>
      <c r="CPL55" s="14"/>
      <c r="CPM55" s="15"/>
      <c r="CPN55" s="15"/>
      <c r="CPO55" s="14"/>
      <c r="CPP55" s="15"/>
      <c r="CPQ55" s="15"/>
      <c r="CPR55" s="14"/>
      <c r="CPS55" s="15"/>
      <c r="CPT55" s="15"/>
      <c r="CPU55" s="14"/>
      <c r="CPV55" s="15"/>
      <c r="CPW55" s="15"/>
      <c r="CPX55" s="14"/>
      <c r="CPY55" s="15"/>
      <c r="CPZ55" s="15"/>
      <c r="CQA55" s="14"/>
      <c r="CQB55" s="15"/>
      <c r="CQC55" s="15"/>
      <c r="CQD55" s="14"/>
      <c r="CQE55" s="15"/>
      <c r="CQF55" s="15"/>
      <c r="CQG55" s="14"/>
      <c r="CQH55" s="15"/>
      <c r="CQI55" s="15"/>
      <c r="CQJ55" s="14"/>
      <c r="CQK55" s="15"/>
      <c r="CQL55" s="15"/>
      <c r="CQM55" s="14"/>
      <c r="CQN55" s="15"/>
      <c r="CQO55" s="15"/>
      <c r="CQP55" s="14"/>
      <c r="CQQ55" s="15"/>
      <c r="CQR55" s="15"/>
      <c r="CQS55" s="14"/>
      <c r="CQT55" s="15"/>
      <c r="CQU55" s="15"/>
      <c r="CQV55" s="14"/>
      <c r="CQW55" s="15"/>
      <c r="CQX55" s="15"/>
      <c r="CQY55" s="14"/>
      <c r="CQZ55" s="15"/>
      <c r="CRA55" s="15"/>
      <c r="CRB55" s="14"/>
      <c r="CRC55" s="15"/>
      <c r="CRD55" s="15"/>
      <c r="CRE55" s="14"/>
      <c r="CRF55" s="15"/>
      <c r="CRG55" s="15"/>
      <c r="CRH55" s="14"/>
      <c r="CRI55" s="15"/>
      <c r="CRJ55" s="15"/>
      <c r="CRK55" s="14"/>
      <c r="CRL55" s="15"/>
      <c r="CRM55" s="15"/>
      <c r="CRN55" s="14"/>
      <c r="CRO55" s="15"/>
      <c r="CRP55" s="15"/>
      <c r="CRQ55" s="14"/>
      <c r="CRR55" s="15"/>
      <c r="CRS55" s="15"/>
      <c r="CRT55" s="14"/>
      <c r="CRU55" s="15"/>
      <c r="CRV55" s="15"/>
      <c r="CRW55" s="14"/>
      <c r="CRX55" s="15"/>
      <c r="CRY55" s="15"/>
      <c r="CRZ55" s="14"/>
      <c r="CSA55" s="15"/>
      <c r="CSB55" s="15"/>
      <c r="CSC55" s="14"/>
      <c r="CSD55" s="15"/>
      <c r="CSE55" s="15"/>
      <c r="CSF55" s="14"/>
      <c r="CSG55" s="15"/>
      <c r="CSH55" s="15"/>
      <c r="CSI55" s="14"/>
      <c r="CSJ55" s="15"/>
      <c r="CSK55" s="15"/>
      <c r="CSL55" s="14"/>
      <c r="CSM55" s="15"/>
      <c r="CSN55" s="15"/>
      <c r="CSO55" s="14"/>
      <c r="CSP55" s="15"/>
      <c r="CSQ55" s="15"/>
      <c r="CSR55" s="14"/>
      <c r="CSS55" s="15"/>
      <c r="CST55" s="15"/>
      <c r="CSU55" s="14"/>
      <c r="CSV55" s="15"/>
      <c r="CSW55" s="15"/>
      <c r="CSX55" s="14"/>
      <c r="CSY55" s="15"/>
      <c r="CSZ55" s="15"/>
      <c r="CTA55" s="14"/>
      <c r="CTB55" s="15"/>
      <c r="CTC55" s="15"/>
      <c r="CTD55" s="14"/>
      <c r="CTE55" s="15"/>
      <c r="CTF55" s="15"/>
      <c r="CTG55" s="14"/>
      <c r="CTH55" s="15"/>
      <c r="CTI55" s="15"/>
      <c r="CTJ55" s="14"/>
      <c r="CTK55" s="15"/>
      <c r="CTL55" s="15"/>
      <c r="CTM55" s="14"/>
      <c r="CTN55" s="15"/>
      <c r="CTO55" s="15"/>
      <c r="CTP55" s="14"/>
      <c r="CTQ55" s="15"/>
      <c r="CTR55" s="15"/>
      <c r="CTS55" s="14"/>
      <c r="CTT55" s="15"/>
      <c r="CTU55" s="15"/>
      <c r="CTV55" s="14"/>
      <c r="CTW55" s="15"/>
      <c r="CTX55" s="15"/>
      <c r="CTY55" s="14"/>
      <c r="CTZ55" s="15"/>
      <c r="CUA55" s="15"/>
      <c r="CUB55" s="14"/>
      <c r="CUC55" s="15"/>
      <c r="CUD55" s="15"/>
      <c r="CUE55" s="14"/>
      <c r="CUF55" s="15"/>
      <c r="CUG55" s="15"/>
      <c r="CUH55" s="14"/>
      <c r="CUI55" s="15"/>
      <c r="CUJ55" s="15"/>
      <c r="CUK55" s="14"/>
      <c r="CUL55" s="15"/>
      <c r="CUM55" s="15"/>
      <c r="CUN55" s="14"/>
      <c r="CUO55" s="15"/>
      <c r="CUP55" s="15"/>
      <c r="CUQ55" s="14"/>
      <c r="CUR55" s="15"/>
      <c r="CUS55" s="15"/>
      <c r="CUT55" s="14"/>
      <c r="CUU55" s="15"/>
      <c r="CUV55" s="15"/>
      <c r="CUW55" s="14"/>
      <c r="CUX55" s="15"/>
      <c r="CUY55" s="15"/>
      <c r="CUZ55" s="14"/>
      <c r="CVA55" s="15"/>
      <c r="CVB55" s="15"/>
      <c r="CVC55" s="14"/>
      <c r="CVD55" s="15"/>
      <c r="CVE55" s="15"/>
      <c r="CVF55" s="14"/>
      <c r="CVG55" s="15"/>
      <c r="CVH55" s="15"/>
      <c r="CVI55" s="14"/>
      <c r="CVJ55" s="15"/>
      <c r="CVK55" s="15"/>
      <c r="CVL55" s="14"/>
      <c r="CVM55" s="15"/>
      <c r="CVN55" s="15"/>
      <c r="CVO55" s="14"/>
      <c r="CVP55" s="15"/>
      <c r="CVQ55" s="15"/>
      <c r="CVR55" s="14"/>
      <c r="CVS55" s="15"/>
      <c r="CVT55" s="15"/>
      <c r="CVU55" s="14"/>
      <c r="CVV55" s="15"/>
      <c r="CVW55" s="15"/>
      <c r="CVX55" s="14"/>
      <c r="CVY55" s="15"/>
      <c r="CVZ55" s="15"/>
      <c r="CWA55" s="14"/>
      <c r="CWB55" s="15"/>
      <c r="CWC55" s="15"/>
      <c r="CWD55" s="14"/>
      <c r="CWE55" s="15"/>
      <c r="CWF55" s="15"/>
      <c r="CWG55" s="14"/>
      <c r="CWH55" s="15"/>
      <c r="CWI55" s="15"/>
      <c r="CWJ55" s="14"/>
      <c r="CWK55" s="15"/>
      <c r="CWL55" s="15"/>
      <c r="CWM55" s="14"/>
      <c r="CWN55" s="15"/>
      <c r="CWO55" s="15"/>
      <c r="CWP55" s="14"/>
      <c r="CWQ55" s="15"/>
      <c r="CWR55" s="15"/>
      <c r="CWS55" s="14"/>
      <c r="CWT55" s="15"/>
      <c r="CWU55" s="15"/>
      <c r="CWV55" s="14"/>
      <c r="CWW55" s="15"/>
      <c r="CWX55" s="15"/>
      <c r="CWY55" s="14"/>
      <c r="CWZ55" s="15"/>
      <c r="CXA55" s="15"/>
      <c r="CXB55" s="14"/>
      <c r="CXC55" s="15"/>
      <c r="CXD55" s="15"/>
      <c r="CXE55" s="14"/>
      <c r="CXF55" s="15"/>
      <c r="CXG55" s="15"/>
      <c r="CXH55" s="14"/>
      <c r="CXI55" s="15"/>
      <c r="CXJ55" s="15"/>
      <c r="CXK55" s="14"/>
      <c r="CXL55" s="15"/>
      <c r="CXM55" s="15"/>
      <c r="CXN55" s="14"/>
      <c r="CXO55" s="15"/>
      <c r="CXP55" s="15"/>
      <c r="CXQ55" s="14"/>
      <c r="CXR55" s="15"/>
      <c r="CXS55" s="15"/>
      <c r="CXT55" s="14"/>
      <c r="CXU55" s="15"/>
      <c r="CXV55" s="15"/>
      <c r="CXW55" s="14"/>
      <c r="CXX55" s="15"/>
      <c r="CXY55" s="15"/>
      <c r="CXZ55" s="14"/>
      <c r="CYA55" s="15"/>
      <c r="CYB55" s="15"/>
      <c r="CYC55" s="14"/>
      <c r="CYD55" s="15"/>
      <c r="CYE55" s="15"/>
      <c r="CYF55" s="14"/>
      <c r="CYG55" s="15"/>
      <c r="CYH55" s="15"/>
      <c r="CYI55" s="14"/>
      <c r="CYJ55" s="15"/>
      <c r="CYK55" s="15"/>
      <c r="CYL55" s="14"/>
      <c r="CYM55" s="15"/>
      <c r="CYN55" s="15"/>
      <c r="CYO55" s="14"/>
      <c r="CYP55" s="15"/>
      <c r="CYQ55" s="15"/>
      <c r="CYR55" s="14"/>
      <c r="CYS55" s="15"/>
      <c r="CYT55" s="15"/>
      <c r="CYU55" s="14"/>
      <c r="CYV55" s="15"/>
      <c r="CYW55" s="15"/>
      <c r="CYX55" s="14"/>
      <c r="CYY55" s="15"/>
      <c r="CYZ55" s="15"/>
      <c r="CZA55" s="14"/>
      <c r="CZB55" s="15"/>
      <c r="CZC55" s="15"/>
      <c r="CZD55" s="14"/>
      <c r="CZE55" s="15"/>
      <c r="CZF55" s="15"/>
      <c r="CZG55" s="14"/>
      <c r="CZH55" s="15"/>
      <c r="CZI55" s="15"/>
      <c r="CZJ55" s="14"/>
      <c r="CZK55" s="15"/>
      <c r="CZL55" s="15"/>
      <c r="CZM55" s="14"/>
      <c r="CZN55" s="15"/>
      <c r="CZO55" s="15"/>
      <c r="CZP55" s="14"/>
      <c r="CZQ55" s="15"/>
      <c r="CZR55" s="15"/>
      <c r="CZS55" s="14"/>
      <c r="CZT55" s="15"/>
      <c r="CZU55" s="15"/>
      <c r="CZV55" s="14"/>
      <c r="CZW55" s="15"/>
      <c r="CZX55" s="15"/>
      <c r="CZY55" s="14"/>
      <c r="CZZ55" s="15"/>
      <c r="DAA55" s="15"/>
      <c r="DAB55" s="14"/>
      <c r="DAC55" s="15"/>
      <c r="DAD55" s="15"/>
      <c r="DAE55" s="14"/>
      <c r="DAF55" s="15"/>
      <c r="DAG55" s="15"/>
      <c r="DAH55" s="14"/>
      <c r="DAI55" s="15"/>
      <c r="DAJ55" s="15"/>
      <c r="DAK55" s="14"/>
      <c r="DAL55" s="15"/>
      <c r="DAM55" s="15"/>
      <c r="DAN55" s="14"/>
      <c r="DAO55" s="15"/>
      <c r="DAP55" s="15"/>
      <c r="DAQ55" s="14"/>
      <c r="DAR55" s="15"/>
      <c r="DAS55" s="15"/>
      <c r="DAT55" s="14"/>
      <c r="DAU55" s="15"/>
      <c r="DAV55" s="15"/>
      <c r="DAW55" s="14"/>
      <c r="DAX55" s="15"/>
      <c r="DAY55" s="15"/>
      <c r="DAZ55" s="14"/>
      <c r="DBA55" s="15"/>
      <c r="DBB55" s="15"/>
      <c r="DBC55" s="14"/>
      <c r="DBD55" s="15"/>
      <c r="DBE55" s="15"/>
      <c r="DBF55" s="14"/>
      <c r="DBG55" s="15"/>
      <c r="DBH55" s="15"/>
      <c r="DBI55" s="14"/>
      <c r="DBJ55" s="15"/>
      <c r="DBK55" s="15"/>
      <c r="DBL55" s="14"/>
      <c r="DBM55" s="15"/>
      <c r="DBN55" s="15"/>
      <c r="DBO55" s="14"/>
      <c r="DBP55" s="15"/>
      <c r="DBQ55" s="15"/>
      <c r="DBR55" s="14"/>
      <c r="DBS55" s="15"/>
      <c r="DBT55" s="15"/>
      <c r="DBU55" s="14"/>
      <c r="DBV55" s="15"/>
      <c r="DBW55" s="15"/>
      <c r="DBX55" s="14"/>
      <c r="DBY55" s="15"/>
      <c r="DBZ55" s="15"/>
      <c r="DCA55" s="14"/>
      <c r="DCB55" s="15"/>
      <c r="DCC55" s="15"/>
      <c r="DCD55" s="14"/>
      <c r="DCE55" s="15"/>
      <c r="DCF55" s="15"/>
      <c r="DCG55" s="14"/>
      <c r="DCH55" s="15"/>
      <c r="DCI55" s="15"/>
      <c r="DCJ55" s="14"/>
      <c r="DCK55" s="15"/>
      <c r="DCL55" s="15"/>
      <c r="DCM55" s="14"/>
      <c r="DCN55" s="15"/>
      <c r="DCO55" s="15"/>
      <c r="DCP55" s="14"/>
      <c r="DCQ55" s="15"/>
      <c r="DCR55" s="15"/>
      <c r="DCS55" s="14"/>
      <c r="DCT55" s="15"/>
      <c r="DCU55" s="15"/>
      <c r="DCV55" s="14"/>
      <c r="DCW55" s="15"/>
      <c r="DCX55" s="15"/>
      <c r="DCY55" s="14"/>
      <c r="DCZ55" s="15"/>
      <c r="DDA55" s="15"/>
      <c r="DDB55" s="14"/>
      <c r="DDC55" s="15"/>
      <c r="DDD55" s="15"/>
      <c r="DDE55" s="14"/>
      <c r="DDF55" s="15"/>
      <c r="DDG55" s="15"/>
      <c r="DDH55" s="14"/>
      <c r="DDI55" s="15"/>
      <c r="DDJ55" s="15"/>
      <c r="DDK55" s="14"/>
      <c r="DDL55" s="15"/>
      <c r="DDM55" s="15"/>
      <c r="DDN55" s="14"/>
      <c r="DDO55" s="15"/>
      <c r="DDP55" s="15"/>
      <c r="DDQ55" s="14"/>
      <c r="DDR55" s="15"/>
      <c r="DDS55" s="15"/>
      <c r="DDT55" s="14"/>
      <c r="DDU55" s="15"/>
      <c r="DDV55" s="15"/>
      <c r="DDW55" s="14"/>
      <c r="DDX55" s="15"/>
      <c r="DDY55" s="15"/>
      <c r="DDZ55" s="14"/>
      <c r="DEA55" s="15"/>
      <c r="DEB55" s="15"/>
      <c r="DEC55" s="14"/>
      <c r="DED55" s="15"/>
      <c r="DEE55" s="15"/>
      <c r="DEF55" s="14"/>
      <c r="DEG55" s="15"/>
      <c r="DEH55" s="15"/>
      <c r="DEI55" s="14"/>
      <c r="DEJ55" s="15"/>
      <c r="DEK55" s="15"/>
      <c r="DEL55" s="14"/>
      <c r="DEM55" s="15"/>
      <c r="DEN55" s="15"/>
      <c r="DEO55" s="14"/>
      <c r="DEP55" s="15"/>
      <c r="DEQ55" s="15"/>
      <c r="DER55" s="14"/>
      <c r="DES55" s="15"/>
      <c r="DET55" s="15"/>
      <c r="DEU55" s="14"/>
      <c r="DEV55" s="15"/>
      <c r="DEW55" s="15"/>
      <c r="DEX55" s="14"/>
      <c r="DEY55" s="15"/>
      <c r="DEZ55" s="15"/>
      <c r="DFA55" s="14"/>
      <c r="DFB55" s="15"/>
      <c r="DFC55" s="15"/>
      <c r="DFD55" s="14"/>
      <c r="DFE55" s="15"/>
      <c r="DFF55" s="15"/>
      <c r="DFG55" s="14"/>
      <c r="DFH55" s="15"/>
      <c r="DFI55" s="15"/>
      <c r="DFJ55" s="14"/>
      <c r="DFK55" s="15"/>
      <c r="DFL55" s="15"/>
      <c r="DFM55" s="14"/>
      <c r="DFN55" s="15"/>
      <c r="DFO55" s="15"/>
      <c r="DFP55" s="14"/>
      <c r="DFQ55" s="15"/>
      <c r="DFR55" s="15"/>
      <c r="DFS55" s="14"/>
      <c r="DFT55" s="15"/>
      <c r="DFU55" s="15"/>
      <c r="DFV55" s="14"/>
      <c r="DFW55" s="15"/>
      <c r="DFX55" s="15"/>
      <c r="DFY55" s="14"/>
      <c r="DFZ55" s="15"/>
      <c r="DGA55" s="15"/>
      <c r="DGB55" s="14"/>
      <c r="DGC55" s="15"/>
      <c r="DGD55" s="15"/>
      <c r="DGE55" s="14"/>
      <c r="DGF55" s="15"/>
      <c r="DGG55" s="15"/>
      <c r="DGH55" s="14"/>
      <c r="DGI55" s="15"/>
      <c r="DGJ55" s="15"/>
      <c r="DGK55" s="14"/>
      <c r="DGL55" s="15"/>
      <c r="DGM55" s="15"/>
      <c r="DGN55" s="14"/>
      <c r="DGO55" s="15"/>
      <c r="DGP55" s="15"/>
      <c r="DGQ55" s="14"/>
      <c r="DGR55" s="15"/>
      <c r="DGS55" s="15"/>
      <c r="DGT55" s="14"/>
      <c r="DGU55" s="15"/>
      <c r="DGV55" s="15"/>
      <c r="DGW55" s="14"/>
      <c r="DGX55" s="15"/>
      <c r="DGY55" s="15"/>
      <c r="DGZ55" s="14"/>
      <c r="DHA55" s="15"/>
      <c r="DHB55" s="15"/>
      <c r="DHC55" s="14"/>
      <c r="DHD55" s="15"/>
      <c r="DHE55" s="15"/>
      <c r="DHF55" s="14"/>
      <c r="DHG55" s="15"/>
      <c r="DHH55" s="15"/>
      <c r="DHI55" s="14"/>
      <c r="DHJ55" s="15"/>
      <c r="DHK55" s="15"/>
      <c r="DHL55" s="14"/>
      <c r="DHM55" s="15"/>
      <c r="DHN55" s="15"/>
      <c r="DHO55" s="14"/>
      <c r="DHP55" s="15"/>
      <c r="DHQ55" s="15"/>
      <c r="DHR55" s="14"/>
      <c r="DHS55" s="15"/>
      <c r="DHT55" s="15"/>
      <c r="DHU55" s="14"/>
      <c r="DHV55" s="15"/>
      <c r="DHW55" s="15"/>
      <c r="DHX55" s="14"/>
      <c r="DHY55" s="15"/>
      <c r="DHZ55" s="15"/>
      <c r="DIA55" s="14"/>
      <c r="DIB55" s="15"/>
      <c r="DIC55" s="15"/>
      <c r="DID55" s="14"/>
      <c r="DIE55" s="15"/>
      <c r="DIF55" s="15"/>
      <c r="DIG55" s="14"/>
      <c r="DIH55" s="15"/>
      <c r="DII55" s="15"/>
      <c r="DIJ55" s="14"/>
      <c r="DIK55" s="15"/>
      <c r="DIL55" s="15"/>
      <c r="DIM55" s="14"/>
      <c r="DIN55" s="15"/>
      <c r="DIO55" s="15"/>
      <c r="DIP55" s="14"/>
      <c r="DIQ55" s="15"/>
      <c r="DIR55" s="15"/>
      <c r="DIS55" s="14"/>
      <c r="DIT55" s="15"/>
      <c r="DIU55" s="15"/>
      <c r="DIV55" s="14"/>
      <c r="DIW55" s="15"/>
      <c r="DIX55" s="15"/>
      <c r="DIY55" s="14"/>
      <c r="DIZ55" s="15"/>
      <c r="DJA55" s="15"/>
      <c r="DJB55" s="14"/>
      <c r="DJC55" s="15"/>
      <c r="DJD55" s="15"/>
      <c r="DJE55" s="14"/>
      <c r="DJF55" s="15"/>
      <c r="DJG55" s="15"/>
      <c r="DJH55" s="14"/>
      <c r="DJI55" s="15"/>
      <c r="DJJ55" s="15"/>
      <c r="DJK55" s="14"/>
      <c r="DJL55" s="15"/>
      <c r="DJM55" s="15"/>
      <c r="DJN55" s="14"/>
      <c r="DJO55" s="15"/>
      <c r="DJP55" s="15"/>
      <c r="DJQ55" s="14"/>
      <c r="DJR55" s="15"/>
      <c r="DJS55" s="15"/>
      <c r="DJT55" s="14"/>
      <c r="DJU55" s="15"/>
      <c r="DJV55" s="15"/>
      <c r="DJW55" s="14"/>
      <c r="DJX55" s="15"/>
      <c r="DJY55" s="15"/>
      <c r="DJZ55" s="14"/>
      <c r="DKA55" s="15"/>
      <c r="DKB55" s="15"/>
      <c r="DKC55" s="14"/>
      <c r="DKD55" s="15"/>
      <c r="DKE55" s="15"/>
      <c r="DKF55" s="14"/>
      <c r="DKG55" s="15"/>
      <c r="DKH55" s="15"/>
      <c r="DKI55" s="14"/>
      <c r="DKJ55" s="15"/>
      <c r="DKK55" s="15"/>
      <c r="DKL55" s="14"/>
      <c r="DKM55" s="15"/>
      <c r="DKN55" s="15"/>
      <c r="DKO55" s="14"/>
      <c r="DKP55" s="15"/>
      <c r="DKQ55" s="15"/>
      <c r="DKR55" s="14"/>
      <c r="DKS55" s="15"/>
      <c r="DKT55" s="15"/>
      <c r="DKU55" s="14"/>
      <c r="DKV55" s="15"/>
      <c r="DKW55" s="15"/>
      <c r="DKX55" s="14"/>
      <c r="DKY55" s="15"/>
      <c r="DKZ55" s="15"/>
      <c r="DLA55" s="14"/>
      <c r="DLB55" s="15"/>
      <c r="DLC55" s="15"/>
      <c r="DLD55" s="14"/>
      <c r="DLE55" s="15"/>
      <c r="DLF55" s="15"/>
      <c r="DLG55" s="14"/>
      <c r="DLH55" s="15"/>
      <c r="DLI55" s="15"/>
      <c r="DLJ55" s="14"/>
      <c r="DLK55" s="15"/>
      <c r="DLL55" s="15"/>
      <c r="DLM55" s="14"/>
      <c r="DLN55" s="15"/>
      <c r="DLO55" s="15"/>
      <c r="DLP55" s="14"/>
      <c r="DLQ55" s="15"/>
      <c r="DLR55" s="15"/>
      <c r="DLS55" s="14"/>
      <c r="DLT55" s="15"/>
      <c r="DLU55" s="15"/>
      <c r="DLV55" s="14"/>
      <c r="DLW55" s="15"/>
      <c r="DLX55" s="15"/>
      <c r="DLY55" s="14"/>
      <c r="DLZ55" s="15"/>
      <c r="DMA55" s="15"/>
      <c r="DMB55" s="14"/>
      <c r="DMC55" s="15"/>
      <c r="DMD55" s="15"/>
      <c r="DME55" s="14"/>
      <c r="DMF55" s="15"/>
      <c r="DMG55" s="15"/>
      <c r="DMH55" s="14"/>
      <c r="DMI55" s="15"/>
      <c r="DMJ55" s="15"/>
      <c r="DMK55" s="14"/>
      <c r="DML55" s="15"/>
      <c r="DMM55" s="15"/>
      <c r="DMN55" s="14"/>
      <c r="DMO55" s="15"/>
      <c r="DMP55" s="15"/>
      <c r="DMQ55" s="14"/>
      <c r="DMR55" s="15"/>
      <c r="DMS55" s="15"/>
      <c r="DMT55" s="14"/>
      <c r="DMU55" s="15"/>
      <c r="DMV55" s="15"/>
      <c r="DMW55" s="14"/>
      <c r="DMX55" s="15"/>
      <c r="DMY55" s="15"/>
      <c r="DMZ55" s="14"/>
      <c r="DNA55" s="15"/>
      <c r="DNB55" s="15"/>
      <c r="DNC55" s="14"/>
      <c r="DND55" s="15"/>
      <c r="DNE55" s="15"/>
      <c r="DNF55" s="14"/>
      <c r="DNG55" s="15"/>
      <c r="DNH55" s="15"/>
      <c r="DNI55" s="14"/>
      <c r="DNJ55" s="15"/>
      <c r="DNK55" s="15"/>
      <c r="DNL55" s="14"/>
      <c r="DNM55" s="15"/>
      <c r="DNN55" s="15"/>
      <c r="DNO55" s="14"/>
      <c r="DNP55" s="15"/>
      <c r="DNQ55" s="15"/>
      <c r="DNR55" s="14"/>
      <c r="DNS55" s="15"/>
      <c r="DNT55" s="15"/>
      <c r="DNU55" s="14"/>
      <c r="DNV55" s="15"/>
      <c r="DNW55" s="15"/>
      <c r="DNX55" s="14"/>
      <c r="DNY55" s="15"/>
      <c r="DNZ55" s="15"/>
      <c r="DOA55" s="14"/>
      <c r="DOB55" s="15"/>
      <c r="DOC55" s="15"/>
      <c r="DOD55" s="14"/>
      <c r="DOE55" s="15"/>
      <c r="DOF55" s="15"/>
      <c r="DOG55" s="14"/>
      <c r="DOH55" s="15"/>
      <c r="DOI55" s="15"/>
      <c r="DOJ55" s="14"/>
      <c r="DOK55" s="15"/>
      <c r="DOL55" s="15"/>
      <c r="DOM55" s="14"/>
      <c r="DON55" s="15"/>
      <c r="DOO55" s="15"/>
      <c r="DOP55" s="14"/>
      <c r="DOQ55" s="15"/>
      <c r="DOR55" s="15"/>
      <c r="DOS55" s="14"/>
      <c r="DOT55" s="15"/>
      <c r="DOU55" s="15"/>
      <c r="DOV55" s="14"/>
      <c r="DOW55" s="15"/>
      <c r="DOX55" s="15"/>
      <c r="DOY55" s="14"/>
      <c r="DOZ55" s="15"/>
      <c r="DPA55" s="15"/>
      <c r="DPB55" s="14"/>
      <c r="DPC55" s="15"/>
      <c r="DPD55" s="15"/>
      <c r="DPE55" s="14"/>
      <c r="DPF55" s="15"/>
      <c r="DPG55" s="15"/>
      <c r="DPH55" s="14"/>
      <c r="DPI55" s="15"/>
      <c r="DPJ55" s="15"/>
      <c r="DPK55" s="14"/>
      <c r="DPL55" s="15"/>
      <c r="DPM55" s="15"/>
      <c r="DPN55" s="14"/>
      <c r="DPO55" s="15"/>
      <c r="DPP55" s="15"/>
      <c r="DPQ55" s="14"/>
      <c r="DPR55" s="15"/>
      <c r="DPS55" s="15"/>
      <c r="DPT55" s="14"/>
      <c r="DPU55" s="15"/>
      <c r="DPV55" s="15"/>
      <c r="DPW55" s="14"/>
      <c r="DPX55" s="15"/>
      <c r="DPY55" s="15"/>
      <c r="DPZ55" s="14"/>
      <c r="DQA55" s="15"/>
      <c r="DQB55" s="15"/>
      <c r="DQC55" s="14"/>
      <c r="DQD55" s="15"/>
      <c r="DQE55" s="15"/>
      <c r="DQF55" s="14"/>
      <c r="DQG55" s="15"/>
      <c r="DQH55" s="15"/>
      <c r="DQI55" s="14"/>
      <c r="DQJ55" s="15"/>
      <c r="DQK55" s="15"/>
      <c r="DQL55" s="14"/>
      <c r="DQM55" s="15"/>
      <c r="DQN55" s="15"/>
      <c r="DQO55" s="14"/>
      <c r="DQP55" s="15"/>
      <c r="DQQ55" s="15"/>
      <c r="DQR55" s="14"/>
      <c r="DQS55" s="15"/>
      <c r="DQT55" s="15"/>
      <c r="DQU55" s="14"/>
      <c r="DQV55" s="15"/>
      <c r="DQW55" s="15"/>
      <c r="DQX55" s="14"/>
      <c r="DQY55" s="15"/>
      <c r="DQZ55" s="15"/>
      <c r="DRA55" s="14"/>
      <c r="DRB55" s="15"/>
      <c r="DRC55" s="15"/>
      <c r="DRD55" s="14"/>
      <c r="DRE55" s="15"/>
      <c r="DRF55" s="15"/>
      <c r="DRG55" s="14"/>
      <c r="DRH55" s="15"/>
      <c r="DRI55" s="15"/>
      <c r="DRJ55" s="14"/>
      <c r="DRK55" s="15"/>
      <c r="DRL55" s="15"/>
      <c r="DRM55" s="14"/>
      <c r="DRN55" s="15"/>
      <c r="DRO55" s="15"/>
      <c r="DRP55" s="14"/>
      <c r="DRQ55" s="15"/>
      <c r="DRR55" s="15"/>
      <c r="DRS55" s="14"/>
      <c r="DRT55" s="15"/>
      <c r="DRU55" s="15"/>
      <c r="DRV55" s="14"/>
      <c r="DRW55" s="15"/>
      <c r="DRX55" s="15"/>
      <c r="DRY55" s="14"/>
      <c r="DRZ55" s="15"/>
      <c r="DSA55" s="15"/>
      <c r="DSB55" s="14"/>
      <c r="DSC55" s="15"/>
      <c r="DSD55" s="15"/>
      <c r="DSE55" s="14"/>
      <c r="DSF55" s="15"/>
      <c r="DSG55" s="15"/>
      <c r="DSH55" s="14"/>
      <c r="DSI55" s="15"/>
      <c r="DSJ55" s="15"/>
      <c r="DSK55" s="14"/>
      <c r="DSL55" s="15"/>
      <c r="DSM55" s="15"/>
      <c r="DSN55" s="14"/>
      <c r="DSO55" s="15"/>
      <c r="DSP55" s="15"/>
      <c r="DSQ55" s="14"/>
      <c r="DSR55" s="15"/>
      <c r="DSS55" s="15"/>
      <c r="DST55" s="14"/>
      <c r="DSU55" s="15"/>
      <c r="DSV55" s="15"/>
      <c r="DSW55" s="14"/>
      <c r="DSX55" s="15"/>
      <c r="DSY55" s="15"/>
      <c r="DSZ55" s="14"/>
      <c r="DTA55" s="15"/>
      <c r="DTB55" s="15"/>
      <c r="DTC55" s="14"/>
      <c r="DTD55" s="15"/>
      <c r="DTE55" s="15"/>
      <c r="DTF55" s="14"/>
      <c r="DTG55" s="15"/>
      <c r="DTH55" s="15"/>
      <c r="DTI55" s="14"/>
      <c r="DTJ55" s="15"/>
      <c r="DTK55" s="15"/>
      <c r="DTL55" s="14"/>
      <c r="DTM55" s="15"/>
      <c r="DTN55" s="15"/>
      <c r="DTO55" s="14"/>
      <c r="DTP55" s="15"/>
      <c r="DTQ55" s="15"/>
      <c r="DTR55" s="14"/>
      <c r="DTS55" s="15"/>
      <c r="DTT55" s="15"/>
      <c r="DTU55" s="14"/>
      <c r="DTV55" s="15"/>
      <c r="DTW55" s="15"/>
      <c r="DTX55" s="14"/>
      <c r="DTY55" s="15"/>
      <c r="DTZ55" s="15"/>
      <c r="DUA55" s="14"/>
      <c r="DUB55" s="15"/>
      <c r="DUC55" s="15"/>
      <c r="DUD55" s="14"/>
      <c r="DUE55" s="15"/>
      <c r="DUF55" s="15"/>
      <c r="DUG55" s="14"/>
      <c r="DUH55" s="15"/>
      <c r="DUI55" s="15"/>
      <c r="DUJ55" s="14"/>
      <c r="DUK55" s="15"/>
      <c r="DUL55" s="15"/>
      <c r="DUM55" s="14"/>
      <c r="DUN55" s="15"/>
      <c r="DUO55" s="15"/>
      <c r="DUP55" s="14"/>
      <c r="DUQ55" s="15"/>
      <c r="DUR55" s="15"/>
      <c r="DUS55" s="14"/>
      <c r="DUT55" s="15"/>
      <c r="DUU55" s="15"/>
      <c r="DUV55" s="14"/>
      <c r="DUW55" s="15"/>
      <c r="DUX55" s="15"/>
      <c r="DUY55" s="14"/>
      <c r="DUZ55" s="15"/>
      <c r="DVA55" s="15"/>
      <c r="DVB55" s="14"/>
      <c r="DVC55" s="15"/>
      <c r="DVD55" s="15"/>
      <c r="DVE55" s="14"/>
      <c r="DVF55" s="15"/>
      <c r="DVG55" s="15"/>
      <c r="DVH55" s="14"/>
      <c r="DVI55" s="15"/>
      <c r="DVJ55" s="15"/>
      <c r="DVK55" s="14"/>
      <c r="DVL55" s="15"/>
      <c r="DVM55" s="15"/>
      <c r="DVN55" s="14"/>
      <c r="DVO55" s="15"/>
      <c r="DVP55" s="15"/>
      <c r="DVQ55" s="14"/>
      <c r="DVR55" s="15"/>
      <c r="DVS55" s="15"/>
      <c r="DVT55" s="14"/>
      <c r="DVU55" s="15"/>
      <c r="DVV55" s="15"/>
      <c r="DVW55" s="14"/>
      <c r="DVX55" s="15"/>
      <c r="DVY55" s="15"/>
      <c r="DVZ55" s="14"/>
      <c r="DWA55" s="15"/>
      <c r="DWB55" s="15"/>
      <c r="DWC55" s="14"/>
      <c r="DWD55" s="15"/>
      <c r="DWE55" s="15"/>
      <c r="DWF55" s="14"/>
      <c r="DWG55" s="15"/>
      <c r="DWH55" s="15"/>
      <c r="DWI55" s="14"/>
      <c r="DWJ55" s="15"/>
      <c r="DWK55" s="15"/>
      <c r="DWL55" s="14"/>
      <c r="DWM55" s="15"/>
      <c r="DWN55" s="15"/>
      <c r="DWO55" s="14"/>
      <c r="DWP55" s="15"/>
      <c r="DWQ55" s="15"/>
      <c r="DWR55" s="14"/>
      <c r="DWS55" s="15"/>
      <c r="DWT55" s="15"/>
      <c r="DWU55" s="14"/>
      <c r="DWV55" s="15"/>
      <c r="DWW55" s="15"/>
      <c r="DWX55" s="14"/>
      <c r="DWY55" s="15"/>
      <c r="DWZ55" s="15"/>
      <c r="DXA55" s="14"/>
      <c r="DXB55" s="15"/>
      <c r="DXC55" s="15"/>
      <c r="DXD55" s="14"/>
      <c r="DXE55" s="15"/>
      <c r="DXF55" s="15"/>
      <c r="DXG55" s="14"/>
      <c r="DXH55" s="15"/>
      <c r="DXI55" s="15"/>
      <c r="DXJ55" s="14"/>
      <c r="DXK55" s="15"/>
      <c r="DXL55" s="15"/>
      <c r="DXM55" s="14"/>
      <c r="DXN55" s="15"/>
      <c r="DXO55" s="15"/>
      <c r="DXP55" s="14"/>
      <c r="DXQ55" s="15"/>
      <c r="DXR55" s="15"/>
      <c r="DXS55" s="14"/>
      <c r="DXT55" s="15"/>
      <c r="DXU55" s="15"/>
      <c r="DXV55" s="14"/>
      <c r="DXW55" s="15"/>
      <c r="DXX55" s="15"/>
      <c r="DXY55" s="14"/>
      <c r="DXZ55" s="15"/>
      <c r="DYA55" s="15"/>
      <c r="DYB55" s="14"/>
      <c r="DYC55" s="15"/>
      <c r="DYD55" s="15"/>
      <c r="DYE55" s="14"/>
      <c r="DYF55" s="15"/>
      <c r="DYG55" s="15"/>
      <c r="DYH55" s="14"/>
      <c r="DYI55" s="15"/>
      <c r="DYJ55" s="15"/>
      <c r="DYK55" s="14"/>
      <c r="DYL55" s="15"/>
      <c r="DYM55" s="15"/>
      <c r="DYN55" s="14"/>
      <c r="DYO55" s="15"/>
      <c r="DYP55" s="15"/>
      <c r="DYQ55" s="14"/>
      <c r="DYR55" s="15"/>
      <c r="DYS55" s="15"/>
      <c r="DYT55" s="14"/>
      <c r="DYU55" s="15"/>
      <c r="DYV55" s="15"/>
      <c r="DYW55" s="14"/>
      <c r="DYX55" s="15"/>
      <c r="DYY55" s="15"/>
      <c r="DYZ55" s="14"/>
      <c r="DZA55" s="15"/>
      <c r="DZB55" s="15"/>
      <c r="DZC55" s="14"/>
      <c r="DZD55" s="15"/>
      <c r="DZE55" s="15"/>
      <c r="DZF55" s="14"/>
      <c r="DZG55" s="15"/>
      <c r="DZH55" s="15"/>
      <c r="DZI55" s="14"/>
      <c r="DZJ55" s="15"/>
      <c r="DZK55" s="15"/>
      <c r="DZL55" s="14"/>
      <c r="DZM55" s="15"/>
      <c r="DZN55" s="15"/>
      <c r="DZO55" s="14"/>
      <c r="DZP55" s="15"/>
      <c r="DZQ55" s="15"/>
      <c r="DZR55" s="14"/>
      <c r="DZS55" s="15"/>
      <c r="DZT55" s="15"/>
      <c r="DZU55" s="14"/>
      <c r="DZV55" s="15"/>
      <c r="DZW55" s="15"/>
      <c r="DZX55" s="14"/>
      <c r="DZY55" s="15"/>
      <c r="DZZ55" s="15"/>
      <c r="EAA55" s="14"/>
      <c r="EAB55" s="15"/>
      <c r="EAC55" s="15"/>
      <c r="EAD55" s="14"/>
      <c r="EAE55" s="15"/>
      <c r="EAF55" s="15"/>
      <c r="EAG55" s="14"/>
      <c r="EAH55" s="15"/>
      <c r="EAI55" s="15"/>
      <c r="EAJ55" s="14"/>
      <c r="EAK55" s="15"/>
      <c r="EAL55" s="15"/>
      <c r="EAM55" s="14"/>
      <c r="EAN55" s="15"/>
      <c r="EAO55" s="15"/>
      <c r="EAP55" s="14"/>
      <c r="EAQ55" s="15"/>
      <c r="EAR55" s="15"/>
      <c r="EAS55" s="14"/>
      <c r="EAT55" s="15"/>
      <c r="EAU55" s="15"/>
      <c r="EAV55" s="14"/>
      <c r="EAW55" s="15"/>
      <c r="EAX55" s="15"/>
      <c r="EAY55" s="14"/>
      <c r="EAZ55" s="15"/>
      <c r="EBA55" s="15"/>
      <c r="EBB55" s="14"/>
      <c r="EBC55" s="15"/>
      <c r="EBD55" s="15"/>
      <c r="EBE55" s="14"/>
      <c r="EBF55" s="15"/>
      <c r="EBG55" s="15"/>
      <c r="EBH55" s="14"/>
      <c r="EBI55" s="15"/>
      <c r="EBJ55" s="15"/>
      <c r="EBK55" s="14"/>
      <c r="EBL55" s="15"/>
      <c r="EBM55" s="15"/>
      <c r="EBN55" s="14"/>
      <c r="EBO55" s="15"/>
      <c r="EBP55" s="15"/>
      <c r="EBQ55" s="14"/>
      <c r="EBR55" s="15"/>
      <c r="EBS55" s="15"/>
      <c r="EBT55" s="14"/>
      <c r="EBU55" s="15"/>
      <c r="EBV55" s="15"/>
      <c r="EBW55" s="14"/>
      <c r="EBX55" s="15"/>
      <c r="EBY55" s="15"/>
      <c r="EBZ55" s="14"/>
      <c r="ECA55" s="15"/>
      <c r="ECB55" s="15"/>
      <c r="ECC55" s="14"/>
      <c r="ECD55" s="15"/>
      <c r="ECE55" s="15"/>
      <c r="ECF55" s="14"/>
      <c r="ECG55" s="15"/>
      <c r="ECH55" s="15"/>
      <c r="ECI55" s="14"/>
      <c r="ECJ55" s="15"/>
      <c r="ECK55" s="15"/>
      <c r="ECL55" s="14"/>
      <c r="ECM55" s="15"/>
      <c r="ECN55" s="15"/>
      <c r="ECO55" s="14"/>
      <c r="ECP55" s="15"/>
      <c r="ECQ55" s="15"/>
      <c r="ECR55" s="14"/>
      <c r="ECS55" s="15"/>
      <c r="ECT55" s="15"/>
      <c r="ECU55" s="14"/>
      <c r="ECV55" s="15"/>
      <c r="ECW55" s="15"/>
      <c r="ECX55" s="14"/>
      <c r="ECY55" s="15"/>
      <c r="ECZ55" s="15"/>
      <c r="EDA55" s="14"/>
      <c r="EDB55" s="15"/>
      <c r="EDC55" s="15"/>
      <c r="EDD55" s="14"/>
      <c r="EDE55" s="15"/>
      <c r="EDF55" s="15"/>
      <c r="EDG55" s="14"/>
      <c r="EDH55" s="15"/>
      <c r="EDI55" s="15"/>
      <c r="EDJ55" s="14"/>
      <c r="EDK55" s="15"/>
      <c r="EDL55" s="15"/>
      <c r="EDM55" s="14"/>
      <c r="EDN55" s="15"/>
      <c r="EDO55" s="15"/>
      <c r="EDP55" s="14"/>
      <c r="EDQ55" s="15"/>
      <c r="EDR55" s="15"/>
      <c r="EDS55" s="14"/>
      <c r="EDT55" s="15"/>
      <c r="EDU55" s="15"/>
      <c r="EDV55" s="14"/>
      <c r="EDW55" s="15"/>
      <c r="EDX55" s="15"/>
      <c r="EDY55" s="14"/>
      <c r="EDZ55" s="15"/>
      <c r="EEA55" s="15"/>
      <c r="EEB55" s="14"/>
      <c r="EEC55" s="15"/>
      <c r="EED55" s="15"/>
      <c r="EEE55" s="14"/>
      <c r="EEF55" s="15"/>
      <c r="EEG55" s="15"/>
      <c r="EEH55" s="14"/>
      <c r="EEI55" s="15"/>
      <c r="EEJ55" s="15"/>
      <c r="EEK55" s="14"/>
      <c r="EEL55" s="15"/>
      <c r="EEM55" s="15"/>
      <c r="EEN55" s="14"/>
      <c r="EEO55" s="15"/>
      <c r="EEP55" s="15"/>
      <c r="EEQ55" s="14"/>
      <c r="EER55" s="15"/>
      <c r="EES55" s="15"/>
      <c r="EET55" s="14"/>
      <c r="EEU55" s="15"/>
      <c r="EEV55" s="15"/>
      <c r="EEW55" s="14"/>
      <c r="EEX55" s="15"/>
      <c r="EEY55" s="15"/>
      <c r="EEZ55" s="14"/>
      <c r="EFA55" s="15"/>
      <c r="EFB55" s="15"/>
      <c r="EFC55" s="14"/>
      <c r="EFD55" s="15"/>
      <c r="EFE55" s="15"/>
      <c r="EFF55" s="14"/>
      <c r="EFG55" s="15"/>
      <c r="EFH55" s="15"/>
      <c r="EFI55" s="14"/>
      <c r="EFJ55" s="15"/>
      <c r="EFK55" s="15"/>
      <c r="EFL55" s="14"/>
      <c r="EFM55" s="15"/>
      <c r="EFN55" s="15"/>
      <c r="EFO55" s="14"/>
      <c r="EFP55" s="15"/>
      <c r="EFQ55" s="15"/>
      <c r="EFR55" s="14"/>
      <c r="EFS55" s="15"/>
      <c r="EFT55" s="15"/>
      <c r="EFU55" s="14"/>
      <c r="EFV55" s="15"/>
      <c r="EFW55" s="15"/>
      <c r="EFX55" s="14"/>
      <c r="EFY55" s="15"/>
      <c r="EFZ55" s="15"/>
      <c r="EGA55" s="14"/>
      <c r="EGB55" s="15"/>
      <c r="EGC55" s="15"/>
      <c r="EGD55" s="14"/>
      <c r="EGE55" s="15"/>
      <c r="EGF55" s="15"/>
      <c r="EGG55" s="14"/>
      <c r="EGH55" s="15"/>
      <c r="EGI55" s="15"/>
      <c r="EGJ55" s="14"/>
      <c r="EGK55" s="15"/>
      <c r="EGL55" s="15"/>
      <c r="EGM55" s="14"/>
      <c r="EGN55" s="15"/>
      <c r="EGO55" s="15"/>
      <c r="EGP55" s="14"/>
      <c r="EGQ55" s="15"/>
      <c r="EGR55" s="15"/>
      <c r="EGS55" s="14"/>
      <c r="EGT55" s="15"/>
      <c r="EGU55" s="15"/>
      <c r="EGV55" s="14"/>
      <c r="EGW55" s="15"/>
      <c r="EGX55" s="15"/>
      <c r="EGY55" s="14"/>
      <c r="EGZ55" s="15"/>
      <c r="EHA55" s="15"/>
      <c r="EHB55" s="14"/>
      <c r="EHC55" s="15"/>
      <c r="EHD55" s="15"/>
      <c r="EHE55" s="14"/>
      <c r="EHF55" s="15"/>
      <c r="EHG55" s="15"/>
      <c r="EHH55" s="14"/>
      <c r="EHI55" s="15"/>
      <c r="EHJ55" s="15"/>
      <c r="EHK55" s="14"/>
      <c r="EHL55" s="15"/>
      <c r="EHM55" s="15"/>
      <c r="EHN55" s="14"/>
      <c r="EHO55" s="15"/>
      <c r="EHP55" s="15"/>
      <c r="EHQ55" s="14"/>
      <c r="EHR55" s="15"/>
      <c r="EHS55" s="15"/>
      <c r="EHT55" s="14"/>
      <c r="EHU55" s="15"/>
      <c r="EHV55" s="15"/>
      <c r="EHW55" s="14"/>
      <c r="EHX55" s="15"/>
      <c r="EHY55" s="15"/>
      <c r="EHZ55" s="14"/>
      <c r="EIA55" s="15"/>
      <c r="EIB55" s="15"/>
      <c r="EIC55" s="14"/>
      <c r="EID55" s="15"/>
      <c r="EIE55" s="15"/>
      <c r="EIF55" s="14"/>
      <c r="EIG55" s="15"/>
      <c r="EIH55" s="15"/>
      <c r="EII55" s="14"/>
      <c r="EIJ55" s="15"/>
      <c r="EIK55" s="15"/>
      <c r="EIL55" s="14"/>
      <c r="EIM55" s="15"/>
      <c r="EIN55" s="15"/>
      <c r="EIO55" s="14"/>
      <c r="EIP55" s="15"/>
      <c r="EIQ55" s="15"/>
      <c r="EIR55" s="14"/>
      <c r="EIS55" s="15"/>
      <c r="EIT55" s="15"/>
      <c r="EIU55" s="14"/>
      <c r="EIV55" s="15"/>
      <c r="EIW55" s="15"/>
      <c r="EIX55" s="14"/>
      <c r="EIY55" s="15"/>
      <c r="EIZ55" s="15"/>
      <c r="EJA55" s="14"/>
      <c r="EJB55" s="15"/>
      <c r="EJC55" s="15"/>
      <c r="EJD55" s="14"/>
      <c r="EJE55" s="15"/>
      <c r="EJF55" s="15"/>
      <c r="EJG55" s="14"/>
      <c r="EJH55" s="15"/>
      <c r="EJI55" s="15"/>
      <c r="EJJ55" s="14"/>
      <c r="EJK55" s="15"/>
      <c r="EJL55" s="15"/>
      <c r="EJM55" s="14"/>
      <c r="EJN55" s="15"/>
      <c r="EJO55" s="15"/>
      <c r="EJP55" s="14"/>
      <c r="EJQ55" s="15"/>
      <c r="EJR55" s="15"/>
      <c r="EJS55" s="14"/>
      <c r="EJT55" s="15"/>
      <c r="EJU55" s="15"/>
      <c r="EJV55" s="14"/>
      <c r="EJW55" s="15"/>
      <c r="EJX55" s="15"/>
      <c r="EJY55" s="14"/>
      <c r="EJZ55" s="15"/>
      <c r="EKA55" s="15"/>
      <c r="EKB55" s="14"/>
      <c r="EKC55" s="15"/>
      <c r="EKD55" s="15"/>
      <c r="EKE55" s="14"/>
      <c r="EKF55" s="15"/>
      <c r="EKG55" s="15"/>
      <c r="EKH55" s="14"/>
      <c r="EKI55" s="15"/>
      <c r="EKJ55" s="15"/>
      <c r="EKK55" s="14"/>
      <c r="EKL55" s="15"/>
      <c r="EKM55" s="15"/>
      <c r="EKN55" s="14"/>
      <c r="EKO55" s="15"/>
      <c r="EKP55" s="15"/>
      <c r="EKQ55" s="14"/>
      <c r="EKR55" s="15"/>
      <c r="EKS55" s="15"/>
      <c r="EKT55" s="14"/>
      <c r="EKU55" s="15"/>
      <c r="EKV55" s="15"/>
      <c r="EKW55" s="14"/>
      <c r="EKX55" s="15"/>
      <c r="EKY55" s="15"/>
      <c r="EKZ55" s="14"/>
      <c r="ELA55" s="15"/>
      <c r="ELB55" s="15"/>
      <c r="ELC55" s="14"/>
      <c r="ELD55" s="15"/>
      <c r="ELE55" s="15"/>
      <c r="ELF55" s="14"/>
      <c r="ELG55" s="15"/>
      <c r="ELH55" s="15"/>
      <c r="ELI55" s="14"/>
      <c r="ELJ55" s="15"/>
      <c r="ELK55" s="15"/>
      <c r="ELL55" s="14"/>
      <c r="ELM55" s="15"/>
      <c r="ELN55" s="15"/>
      <c r="ELO55" s="14"/>
      <c r="ELP55" s="15"/>
      <c r="ELQ55" s="15"/>
      <c r="ELR55" s="14"/>
      <c r="ELS55" s="15"/>
      <c r="ELT55" s="15"/>
      <c r="ELU55" s="14"/>
      <c r="ELV55" s="15"/>
      <c r="ELW55" s="15"/>
      <c r="ELX55" s="14"/>
      <c r="ELY55" s="15"/>
      <c r="ELZ55" s="15"/>
      <c r="EMA55" s="14"/>
      <c r="EMB55" s="15"/>
      <c r="EMC55" s="15"/>
      <c r="EMD55" s="14"/>
      <c r="EME55" s="15"/>
      <c r="EMF55" s="15"/>
      <c r="EMG55" s="14"/>
      <c r="EMH55" s="15"/>
      <c r="EMI55" s="15"/>
      <c r="EMJ55" s="14"/>
      <c r="EMK55" s="15"/>
      <c r="EML55" s="15"/>
      <c r="EMM55" s="14"/>
      <c r="EMN55" s="15"/>
      <c r="EMO55" s="15"/>
      <c r="EMP55" s="14"/>
      <c r="EMQ55" s="15"/>
      <c r="EMR55" s="15"/>
      <c r="EMS55" s="14"/>
      <c r="EMT55" s="15"/>
      <c r="EMU55" s="15"/>
      <c r="EMV55" s="14"/>
      <c r="EMW55" s="15"/>
      <c r="EMX55" s="15"/>
      <c r="EMY55" s="14"/>
      <c r="EMZ55" s="15"/>
      <c r="ENA55" s="15"/>
      <c r="ENB55" s="14"/>
      <c r="ENC55" s="15"/>
      <c r="END55" s="15"/>
      <c r="ENE55" s="14"/>
      <c r="ENF55" s="15"/>
      <c r="ENG55" s="15"/>
      <c r="ENH55" s="14"/>
      <c r="ENI55" s="15"/>
      <c r="ENJ55" s="15"/>
      <c r="ENK55" s="14"/>
      <c r="ENL55" s="15"/>
      <c r="ENM55" s="15"/>
      <c r="ENN55" s="14"/>
      <c r="ENO55" s="15"/>
      <c r="ENP55" s="15"/>
      <c r="ENQ55" s="14"/>
      <c r="ENR55" s="15"/>
      <c r="ENS55" s="15"/>
      <c r="ENT55" s="14"/>
      <c r="ENU55" s="15"/>
      <c r="ENV55" s="15"/>
      <c r="ENW55" s="14"/>
      <c r="ENX55" s="15"/>
      <c r="ENY55" s="15"/>
      <c r="ENZ55" s="14"/>
      <c r="EOA55" s="15"/>
      <c r="EOB55" s="15"/>
      <c r="EOC55" s="14"/>
      <c r="EOD55" s="15"/>
      <c r="EOE55" s="15"/>
      <c r="EOF55" s="14"/>
      <c r="EOG55" s="15"/>
      <c r="EOH55" s="15"/>
      <c r="EOI55" s="14"/>
      <c r="EOJ55" s="15"/>
      <c r="EOK55" s="15"/>
      <c r="EOL55" s="14"/>
      <c r="EOM55" s="15"/>
      <c r="EON55" s="15"/>
      <c r="EOO55" s="14"/>
      <c r="EOP55" s="15"/>
      <c r="EOQ55" s="15"/>
      <c r="EOR55" s="14"/>
      <c r="EOS55" s="15"/>
      <c r="EOT55" s="15"/>
      <c r="EOU55" s="14"/>
      <c r="EOV55" s="15"/>
      <c r="EOW55" s="15"/>
      <c r="EOX55" s="14"/>
      <c r="EOY55" s="15"/>
      <c r="EOZ55" s="15"/>
      <c r="EPA55" s="14"/>
      <c r="EPB55" s="15"/>
      <c r="EPC55" s="15"/>
      <c r="EPD55" s="14"/>
      <c r="EPE55" s="15"/>
      <c r="EPF55" s="15"/>
      <c r="EPG55" s="14"/>
      <c r="EPH55" s="15"/>
      <c r="EPI55" s="15"/>
      <c r="EPJ55" s="14"/>
      <c r="EPK55" s="15"/>
      <c r="EPL55" s="15"/>
      <c r="EPM55" s="14"/>
      <c r="EPN55" s="15"/>
      <c r="EPO55" s="15"/>
      <c r="EPP55" s="14"/>
      <c r="EPQ55" s="15"/>
      <c r="EPR55" s="15"/>
      <c r="EPS55" s="14"/>
      <c r="EPT55" s="15"/>
      <c r="EPU55" s="15"/>
      <c r="EPV55" s="14"/>
      <c r="EPW55" s="15"/>
      <c r="EPX55" s="15"/>
      <c r="EPY55" s="14"/>
      <c r="EPZ55" s="15"/>
      <c r="EQA55" s="15"/>
      <c r="EQB55" s="14"/>
      <c r="EQC55" s="15"/>
      <c r="EQD55" s="15"/>
      <c r="EQE55" s="14"/>
      <c r="EQF55" s="15"/>
      <c r="EQG55" s="15"/>
      <c r="EQH55" s="14"/>
      <c r="EQI55" s="15"/>
      <c r="EQJ55" s="15"/>
      <c r="EQK55" s="14"/>
      <c r="EQL55" s="15"/>
      <c r="EQM55" s="15"/>
      <c r="EQN55" s="14"/>
      <c r="EQO55" s="15"/>
      <c r="EQP55" s="15"/>
      <c r="EQQ55" s="14"/>
      <c r="EQR55" s="15"/>
      <c r="EQS55" s="15"/>
      <c r="EQT55" s="14"/>
      <c r="EQU55" s="15"/>
      <c r="EQV55" s="15"/>
      <c r="EQW55" s="14"/>
      <c r="EQX55" s="15"/>
      <c r="EQY55" s="15"/>
      <c r="EQZ55" s="14"/>
      <c r="ERA55" s="15"/>
      <c r="ERB55" s="15"/>
      <c r="ERC55" s="14"/>
      <c r="ERD55" s="15"/>
      <c r="ERE55" s="15"/>
      <c r="ERF55" s="14"/>
      <c r="ERG55" s="15"/>
      <c r="ERH55" s="15"/>
      <c r="ERI55" s="14"/>
      <c r="ERJ55" s="15"/>
      <c r="ERK55" s="15"/>
      <c r="ERL55" s="14"/>
      <c r="ERM55" s="15"/>
      <c r="ERN55" s="15"/>
      <c r="ERO55" s="14"/>
      <c r="ERP55" s="15"/>
      <c r="ERQ55" s="15"/>
      <c r="ERR55" s="14"/>
      <c r="ERS55" s="15"/>
      <c r="ERT55" s="15"/>
      <c r="ERU55" s="14"/>
      <c r="ERV55" s="15"/>
      <c r="ERW55" s="15"/>
      <c r="ERX55" s="14"/>
      <c r="ERY55" s="15"/>
      <c r="ERZ55" s="15"/>
      <c r="ESA55" s="14"/>
      <c r="ESB55" s="15"/>
      <c r="ESC55" s="15"/>
      <c r="ESD55" s="14"/>
      <c r="ESE55" s="15"/>
      <c r="ESF55" s="15"/>
      <c r="ESG55" s="14"/>
      <c r="ESH55" s="15"/>
      <c r="ESI55" s="15"/>
      <c r="ESJ55" s="14"/>
      <c r="ESK55" s="15"/>
      <c r="ESL55" s="15"/>
      <c r="ESM55" s="14"/>
      <c r="ESN55" s="15"/>
      <c r="ESO55" s="15"/>
      <c r="ESP55" s="14"/>
      <c r="ESQ55" s="15"/>
      <c r="ESR55" s="15"/>
      <c r="ESS55" s="14"/>
      <c r="EST55" s="15"/>
      <c r="ESU55" s="15"/>
      <c r="ESV55" s="14"/>
      <c r="ESW55" s="15"/>
      <c r="ESX55" s="15"/>
      <c r="ESY55" s="14"/>
      <c r="ESZ55" s="15"/>
      <c r="ETA55" s="15"/>
      <c r="ETB55" s="14"/>
      <c r="ETC55" s="15"/>
      <c r="ETD55" s="15"/>
      <c r="ETE55" s="14"/>
      <c r="ETF55" s="15"/>
      <c r="ETG55" s="15"/>
      <c r="ETH55" s="14"/>
      <c r="ETI55" s="15"/>
      <c r="ETJ55" s="15"/>
      <c r="ETK55" s="14"/>
      <c r="ETL55" s="15"/>
      <c r="ETM55" s="15"/>
      <c r="ETN55" s="14"/>
      <c r="ETO55" s="15"/>
      <c r="ETP55" s="15"/>
      <c r="ETQ55" s="14"/>
      <c r="ETR55" s="15"/>
      <c r="ETS55" s="15"/>
      <c r="ETT55" s="14"/>
      <c r="ETU55" s="15"/>
      <c r="ETV55" s="15"/>
      <c r="ETW55" s="14"/>
      <c r="ETX55" s="15"/>
      <c r="ETY55" s="15"/>
      <c r="ETZ55" s="14"/>
      <c r="EUA55" s="15"/>
      <c r="EUB55" s="15"/>
      <c r="EUC55" s="14"/>
      <c r="EUD55" s="15"/>
      <c r="EUE55" s="15"/>
      <c r="EUF55" s="14"/>
      <c r="EUG55" s="15"/>
      <c r="EUH55" s="15"/>
      <c r="EUI55" s="14"/>
      <c r="EUJ55" s="15"/>
      <c r="EUK55" s="15"/>
      <c r="EUL55" s="14"/>
      <c r="EUM55" s="15"/>
      <c r="EUN55" s="15"/>
      <c r="EUO55" s="14"/>
      <c r="EUP55" s="15"/>
      <c r="EUQ55" s="15"/>
      <c r="EUR55" s="14"/>
      <c r="EUS55" s="15"/>
      <c r="EUT55" s="15"/>
      <c r="EUU55" s="14"/>
      <c r="EUV55" s="15"/>
      <c r="EUW55" s="15"/>
      <c r="EUX55" s="14"/>
      <c r="EUY55" s="15"/>
      <c r="EUZ55" s="15"/>
      <c r="EVA55" s="14"/>
      <c r="EVB55" s="15"/>
      <c r="EVC55" s="15"/>
      <c r="EVD55" s="14"/>
      <c r="EVE55" s="15"/>
      <c r="EVF55" s="15"/>
      <c r="EVG55" s="14"/>
      <c r="EVH55" s="15"/>
      <c r="EVI55" s="15"/>
      <c r="EVJ55" s="14"/>
      <c r="EVK55" s="15"/>
      <c r="EVL55" s="15"/>
      <c r="EVM55" s="14"/>
      <c r="EVN55" s="15"/>
      <c r="EVO55" s="15"/>
      <c r="EVP55" s="14"/>
      <c r="EVQ55" s="15"/>
      <c r="EVR55" s="15"/>
      <c r="EVS55" s="14"/>
      <c r="EVT55" s="15"/>
      <c r="EVU55" s="15"/>
      <c r="EVV55" s="14"/>
      <c r="EVW55" s="15"/>
      <c r="EVX55" s="15"/>
      <c r="EVY55" s="14"/>
      <c r="EVZ55" s="15"/>
      <c r="EWA55" s="15"/>
      <c r="EWB55" s="14"/>
      <c r="EWC55" s="15"/>
      <c r="EWD55" s="15"/>
      <c r="EWE55" s="14"/>
      <c r="EWF55" s="15"/>
      <c r="EWG55" s="15"/>
      <c r="EWH55" s="14"/>
      <c r="EWI55" s="15"/>
      <c r="EWJ55" s="15"/>
      <c r="EWK55" s="14"/>
      <c r="EWL55" s="15"/>
      <c r="EWM55" s="15"/>
      <c r="EWN55" s="14"/>
      <c r="EWO55" s="15"/>
      <c r="EWP55" s="15"/>
      <c r="EWQ55" s="14"/>
      <c r="EWR55" s="15"/>
      <c r="EWS55" s="15"/>
      <c r="EWT55" s="14"/>
      <c r="EWU55" s="15"/>
      <c r="EWV55" s="15"/>
      <c r="EWW55" s="14"/>
      <c r="EWX55" s="15"/>
      <c r="EWY55" s="15"/>
      <c r="EWZ55" s="14"/>
      <c r="EXA55" s="15"/>
      <c r="EXB55" s="15"/>
      <c r="EXC55" s="14"/>
      <c r="EXD55" s="15"/>
      <c r="EXE55" s="15"/>
      <c r="EXF55" s="14"/>
      <c r="EXG55" s="15"/>
      <c r="EXH55" s="15"/>
      <c r="EXI55" s="14"/>
      <c r="EXJ55" s="15"/>
      <c r="EXK55" s="15"/>
      <c r="EXL55" s="14"/>
      <c r="EXM55" s="15"/>
      <c r="EXN55" s="15"/>
      <c r="EXO55" s="14"/>
      <c r="EXP55" s="15"/>
      <c r="EXQ55" s="15"/>
      <c r="EXR55" s="14"/>
      <c r="EXS55" s="15"/>
      <c r="EXT55" s="15"/>
      <c r="EXU55" s="14"/>
      <c r="EXV55" s="15"/>
      <c r="EXW55" s="15"/>
      <c r="EXX55" s="14"/>
      <c r="EXY55" s="15"/>
      <c r="EXZ55" s="15"/>
      <c r="EYA55" s="14"/>
      <c r="EYB55" s="15"/>
      <c r="EYC55" s="15"/>
      <c r="EYD55" s="14"/>
      <c r="EYE55" s="15"/>
      <c r="EYF55" s="15"/>
      <c r="EYG55" s="14"/>
      <c r="EYH55" s="15"/>
      <c r="EYI55" s="15"/>
      <c r="EYJ55" s="14"/>
      <c r="EYK55" s="15"/>
      <c r="EYL55" s="15"/>
      <c r="EYM55" s="14"/>
      <c r="EYN55" s="15"/>
      <c r="EYO55" s="15"/>
      <c r="EYP55" s="14"/>
      <c r="EYQ55" s="15"/>
      <c r="EYR55" s="15"/>
      <c r="EYS55" s="14"/>
      <c r="EYT55" s="15"/>
      <c r="EYU55" s="15"/>
      <c r="EYV55" s="14"/>
      <c r="EYW55" s="15"/>
      <c r="EYX55" s="15"/>
      <c r="EYY55" s="14"/>
      <c r="EYZ55" s="15"/>
      <c r="EZA55" s="15"/>
      <c r="EZB55" s="14"/>
      <c r="EZC55" s="15"/>
      <c r="EZD55" s="15"/>
      <c r="EZE55" s="14"/>
      <c r="EZF55" s="15"/>
      <c r="EZG55" s="15"/>
      <c r="EZH55" s="14"/>
      <c r="EZI55" s="15"/>
      <c r="EZJ55" s="15"/>
      <c r="EZK55" s="14"/>
      <c r="EZL55" s="15"/>
      <c r="EZM55" s="15"/>
      <c r="EZN55" s="14"/>
      <c r="EZO55" s="15"/>
      <c r="EZP55" s="15"/>
      <c r="EZQ55" s="14"/>
      <c r="EZR55" s="15"/>
      <c r="EZS55" s="15"/>
      <c r="EZT55" s="14"/>
      <c r="EZU55" s="15"/>
      <c r="EZV55" s="15"/>
      <c r="EZW55" s="14"/>
      <c r="EZX55" s="15"/>
      <c r="EZY55" s="15"/>
      <c r="EZZ55" s="14"/>
      <c r="FAA55" s="15"/>
      <c r="FAB55" s="15"/>
      <c r="FAC55" s="14"/>
      <c r="FAD55" s="15"/>
      <c r="FAE55" s="15"/>
      <c r="FAF55" s="14"/>
      <c r="FAG55" s="15"/>
      <c r="FAH55" s="15"/>
      <c r="FAI55" s="14"/>
      <c r="FAJ55" s="15"/>
      <c r="FAK55" s="15"/>
      <c r="FAL55" s="14"/>
      <c r="FAM55" s="15"/>
      <c r="FAN55" s="15"/>
      <c r="FAO55" s="14"/>
      <c r="FAP55" s="15"/>
      <c r="FAQ55" s="15"/>
      <c r="FAR55" s="14"/>
      <c r="FAS55" s="15"/>
      <c r="FAT55" s="15"/>
      <c r="FAU55" s="14"/>
      <c r="FAV55" s="15"/>
      <c r="FAW55" s="15"/>
      <c r="FAX55" s="14"/>
      <c r="FAY55" s="15"/>
      <c r="FAZ55" s="15"/>
      <c r="FBA55" s="14"/>
      <c r="FBB55" s="15"/>
      <c r="FBC55" s="15"/>
      <c r="FBD55" s="14"/>
      <c r="FBE55" s="15"/>
      <c r="FBF55" s="15"/>
      <c r="FBG55" s="14"/>
      <c r="FBH55" s="15"/>
      <c r="FBI55" s="15"/>
      <c r="FBJ55" s="14"/>
      <c r="FBK55" s="15"/>
      <c r="FBL55" s="15"/>
      <c r="FBM55" s="14"/>
      <c r="FBN55" s="15"/>
      <c r="FBO55" s="15"/>
      <c r="FBP55" s="14"/>
      <c r="FBQ55" s="15"/>
      <c r="FBR55" s="15"/>
      <c r="FBS55" s="14"/>
      <c r="FBT55" s="15"/>
      <c r="FBU55" s="15"/>
      <c r="FBV55" s="14"/>
      <c r="FBW55" s="15"/>
      <c r="FBX55" s="15"/>
      <c r="FBY55" s="14"/>
      <c r="FBZ55" s="15"/>
      <c r="FCA55" s="15"/>
      <c r="FCB55" s="14"/>
      <c r="FCC55" s="15"/>
      <c r="FCD55" s="15"/>
      <c r="FCE55" s="14"/>
      <c r="FCF55" s="15"/>
      <c r="FCG55" s="15"/>
      <c r="FCH55" s="14"/>
      <c r="FCI55" s="15"/>
      <c r="FCJ55" s="15"/>
      <c r="FCK55" s="14"/>
      <c r="FCL55" s="15"/>
      <c r="FCM55" s="15"/>
      <c r="FCN55" s="14"/>
      <c r="FCO55" s="15"/>
      <c r="FCP55" s="15"/>
      <c r="FCQ55" s="14"/>
      <c r="FCR55" s="15"/>
      <c r="FCS55" s="15"/>
      <c r="FCT55" s="14"/>
      <c r="FCU55" s="15"/>
      <c r="FCV55" s="15"/>
      <c r="FCW55" s="14"/>
      <c r="FCX55" s="15"/>
      <c r="FCY55" s="15"/>
      <c r="FCZ55" s="14"/>
      <c r="FDA55" s="15"/>
      <c r="FDB55" s="15"/>
      <c r="FDC55" s="14"/>
      <c r="FDD55" s="15"/>
      <c r="FDE55" s="15"/>
      <c r="FDF55" s="14"/>
      <c r="FDG55" s="15"/>
      <c r="FDH55" s="15"/>
      <c r="FDI55" s="14"/>
      <c r="FDJ55" s="15"/>
      <c r="FDK55" s="15"/>
      <c r="FDL55" s="14"/>
      <c r="FDM55" s="15"/>
      <c r="FDN55" s="15"/>
      <c r="FDO55" s="14"/>
      <c r="FDP55" s="15"/>
      <c r="FDQ55" s="15"/>
      <c r="FDR55" s="14"/>
      <c r="FDS55" s="15"/>
      <c r="FDT55" s="15"/>
      <c r="FDU55" s="14"/>
      <c r="FDV55" s="15"/>
      <c r="FDW55" s="15"/>
      <c r="FDX55" s="14"/>
      <c r="FDY55" s="15"/>
      <c r="FDZ55" s="15"/>
      <c r="FEA55" s="14"/>
      <c r="FEB55" s="15"/>
      <c r="FEC55" s="15"/>
      <c r="FED55" s="14"/>
      <c r="FEE55" s="15"/>
      <c r="FEF55" s="15"/>
      <c r="FEG55" s="14"/>
      <c r="FEH55" s="15"/>
      <c r="FEI55" s="15"/>
      <c r="FEJ55" s="14"/>
      <c r="FEK55" s="15"/>
      <c r="FEL55" s="15"/>
      <c r="FEM55" s="14"/>
      <c r="FEN55" s="15"/>
      <c r="FEO55" s="15"/>
      <c r="FEP55" s="14"/>
      <c r="FEQ55" s="15"/>
      <c r="FER55" s="15"/>
      <c r="FES55" s="14"/>
      <c r="FET55" s="15"/>
      <c r="FEU55" s="15"/>
      <c r="FEV55" s="14"/>
      <c r="FEW55" s="15"/>
      <c r="FEX55" s="15"/>
      <c r="FEY55" s="14"/>
      <c r="FEZ55" s="15"/>
      <c r="FFA55" s="15"/>
      <c r="FFB55" s="14"/>
      <c r="FFC55" s="15"/>
      <c r="FFD55" s="15"/>
      <c r="FFE55" s="14"/>
      <c r="FFF55" s="15"/>
      <c r="FFG55" s="15"/>
      <c r="FFH55" s="14"/>
      <c r="FFI55" s="15"/>
      <c r="FFJ55" s="15"/>
      <c r="FFK55" s="14"/>
      <c r="FFL55" s="15"/>
      <c r="FFM55" s="15"/>
      <c r="FFN55" s="14"/>
      <c r="FFO55" s="15"/>
      <c r="FFP55" s="15"/>
      <c r="FFQ55" s="14"/>
      <c r="FFR55" s="15"/>
      <c r="FFS55" s="15"/>
      <c r="FFT55" s="14"/>
      <c r="FFU55" s="15"/>
      <c r="FFV55" s="15"/>
      <c r="FFW55" s="14"/>
      <c r="FFX55" s="15"/>
      <c r="FFY55" s="15"/>
      <c r="FFZ55" s="14"/>
      <c r="FGA55" s="15"/>
      <c r="FGB55" s="15"/>
      <c r="FGC55" s="14"/>
      <c r="FGD55" s="15"/>
      <c r="FGE55" s="15"/>
      <c r="FGF55" s="14"/>
      <c r="FGG55" s="15"/>
      <c r="FGH55" s="15"/>
      <c r="FGI55" s="14"/>
      <c r="FGJ55" s="15"/>
      <c r="FGK55" s="15"/>
      <c r="FGL55" s="14"/>
      <c r="FGM55" s="15"/>
      <c r="FGN55" s="15"/>
      <c r="FGO55" s="14"/>
      <c r="FGP55" s="15"/>
      <c r="FGQ55" s="15"/>
      <c r="FGR55" s="14"/>
      <c r="FGS55" s="15"/>
      <c r="FGT55" s="15"/>
      <c r="FGU55" s="14"/>
      <c r="FGV55" s="15"/>
      <c r="FGW55" s="15"/>
      <c r="FGX55" s="14"/>
      <c r="FGY55" s="15"/>
      <c r="FGZ55" s="15"/>
      <c r="FHA55" s="14"/>
      <c r="FHB55" s="15"/>
      <c r="FHC55" s="15"/>
      <c r="FHD55" s="14"/>
      <c r="FHE55" s="15"/>
      <c r="FHF55" s="15"/>
      <c r="FHG55" s="14"/>
      <c r="FHH55" s="15"/>
      <c r="FHI55" s="15"/>
      <c r="FHJ55" s="14"/>
      <c r="FHK55" s="15"/>
      <c r="FHL55" s="15"/>
      <c r="FHM55" s="14"/>
      <c r="FHN55" s="15"/>
      <c r="FHO55" s="15"/>
      <c r="FHP55" s="14"/>
      <c r="FHQ55" s="15"/>
      <c r="FHR55" s="15"/>
      <c r="FHS55" s="14"/>
      <c r="FHT55" s="15"/>
      <c r="FHU55" s="15"/>
      <c r="FHV55" s="14"/>
      <c r="FHW55" s="15"/>
      <c r="FHX55" s="15"/>
      <c r="FHY55" s="14"/>
      <c r="FHZ55" s="15"/>
      <c r="FIA55" s="15"/>
      <c r="FIB55" s="14"/>
      <c r="FIC55" s="15"/>
      <c r="FID55" s="15"/>
      <c r="FIE55" s="14"/>
      <c r="FIF55" s="15"/>
      <c r="FIG55" s="15"/>
      <c r="FIH55" s="14"/>
      <c r="FII55" s="15"/>
      <c r="FIJ55" s="15"/>
      <c r="FIK55" s="14"/>
      <c r="FIL55" s="15"/>
      <c r="FIM55" s="15"/>
      <c r="FIN55" s="14"/>
      <c r="FIO55" s="15"/>
      <c r="FIP55" s="15"/>
      <c r="FIQ55" s="14"/>
      <c r="FIR55" s="15"/>
      <c r="FIS55" s="15"/>
      <c r="FIT55" s="14"/>
      <c r="FIU55" s="15"/>
      <c r="FIV55" s="15"/>
      <c r="FIW55" s="14"/>
      <c r="FIX55" s="15"/>
      <c r="FIY55" s="15"/>
      <c r="FIZ55" s="14"/>
      <c r="FJA55" s="15"/>
      <c r="FJB55" s="15"/>
      <c r="FJC55" s="14"/>
      <c r="FJD55" s="15"/>
      <c r="FJE55" s="15"/>
      <c r="FJF55" s="14"/>
      <c r="FJG55" s="15"/>
      <c r="FJH55" s="15"/>
      <c r="FJI55" s="14"/>
      <c r="FJJ55" s="15"/>
      <c r="FJK55" s="15"/>
      <c r="FJL55" s="14"/>
      <c r="FJM55" s="15"/>
      <c r="FJN55" s="15"/>
      <c r="FJO55" s="14"/>
      <c r="FJP55" s="15"/>
      <c r="FJQ55" s="15"/>
      <c r="FJR55" s="14"/>
      <c r="FJS55" s="15"/>
      <c r="FJT55" s="15"/>
      <c r="FJU55" s="14"/>
      <c r="FJV55" s="15"/>
      <c r="FJW55" s="15"/>
      <c r="FJX55" s="14"/>
      <c r="FJY55" s="15"/>
      <c r="FJZ55" s="15"/>
      <c r="FKA55" s="14"/>
      <c r="FKB55" s="15"/>
      <c r="FKC55" s="15"/>
      <c r="FKD55" s="14"/>
      <c r="FKE55" s="15"/>
      <c r="FKF55" s="15"/>
      <c r="FKG55" s="14"/>
      <c r="FKH55" s="15"/>
      <c r="FKI55" s="15"/>
      <c r="FKJ55" s="14"/>
      <c r="FKK55" s="15"/>
      <c r="FKL55" s="15"/>
      <c r="FKM55" s="14"/>
      <c r="FKN55" s="15"/>
      <c r="FKO55" s="15"/>
      <c r="FKP55" s="14"/>
      <c r="FKQ55" s="15"/>
      <c r="FKR55" s="15"/>
      <c r="FKS55" s="14"/>
      <c r="FKT55" s="15"/>
      <c r="FKU55" s="15"/>
      <c r="FKV55" s="14"/>
      <c r="FKW55" s="15"/>
      <c r="FKX55" s="15"/>
      <c r="FKY55" s="14"/>
      <c r="FKZ55" s="15"/>
      <c r="FLA55" s="15"/>
      <c r="FLB55" s="14"/>
      <c r="FLC55" s="15"/>
      <c r="FLD55" s="15"/>
      <c r="FLE55" s="14"/>
      <c r="FLF55" s="15"/>
      <c r="FLG55" s="15"/>
      <c r="FLH55" s="14"/>
      <c r="FLI55" s="15"/>
      <c r="FLJ55" s="15"/>
      <c r="FLK55" s="14"/>
      <c r="FLL55" s="15"/>
      <c r="FLM55" s="15"/>
      <c r="FLN55" s="14"/>
      <c r="FLO55" s="15"/>
      <c r="FLP55" s="15"/>
      <c r="FLQ55" s="14"/>
      <c r="FLR55" s="15"/>
      <c r="FLS55" s="15"/>
      <c r="FLT55" s="14"/>
      <c r="FLU55" s="15"/>
      <c r="FLV55" s="15"/>
      <c r="FLW55" s="14"/>
      <c r="FLX55" s="15"/>
      <c r="FLY55" s="15"/>
      <c r="FLZ55" s="14"/>
      <c r="FMA55" s="15"/>
      <c r="FMB55" s="15"/>
      <c r="FMC55" s="14"/>
      <c r="FMD55" s="15"/>
      <c r="FME55" s="15"/>
      <c r="FMF55" s="14"/>
      <c r="FMG55" s="15"/>
      <c r="FMH55" s="15"/>
      <c r="FMI55" s="14"/>
      <c r="FMJ55" s="15"/>
      <c r="FMK55" s="15"/>
      <c r="FML55" s="14"/>
      <c r="FMM55" s="15"/>
      <c r="FMN55" s="15"/>
      <c r="FMO55" s="14"/>
      <c r="FMP55" s="15"/>
      <c r="FMQ55" s="15"/>
      <c r="FMR55" s="14"/>
      <c r="FMS55" s="15"/>
      <c r="FMT55" s="15"/>
      <c r="FMU55" s="14"/>
      <c r="FMV55" s="15"/>
      <c r="FMW55" s="15"/>
      <c r="FMX55" s="14"/>
      <c r="FMY55" s="15"/>
      <c r="FMZ55" s="15"/>
      <c r="FNA55" s="14"/>
      <c r="FNB55" s="15"/>
      <c r="FNC55" s="15"/>
      <c r="FND55" s="14"/>
      <c r="FNE55" s="15"/>
      <c r="FNF55" s="15"/>
      <c r="FNG55" s="14"/>
      <c r="FNH55" s="15"/>
      <c r="FNI55" s="15"/>
      <c r="FNJ55" s="14"/>
      <c r="FNK55" s="15"/>
      <c r="FNL55" s="15"/>
      <c r="FNM55" s="14"/>
      <c r="FNN55" s="15"/>
      <c r="FNO55" s="15"/>
      <c r="FNP55" s="14"/>
      <c r="FNQ55" s="15"/>
      <c r="FNR55" s="15"/>
      <c r="FNS55" s="14"/>
      <c r="FNT55" s="15"/>
      <c r="FNU55" s="15"/>
      <c r="FNV55" s="14"/>
      <c r="FNW55" s="15"/>
      <c r="FNX55" s="15"/>
      <c r="FNY55" s="14"/>
      <c r="FNZ55" s="15"/>
      <c r="FOA55" s="15"/>
      <c r="FOB55" s="14"/>
      <c r="FOC55" s="15"/>
      <c r="FOD55" s="15"/>
      <c r="FOE55" s="14"/>
      <c r="FOF55" s="15"/>
      <c r="FOG55" s="15"/>
      <c r="FOH55" s="14"/>
      <c r="FOI55" s="15"/>
      <c r="FOJ55" s="15"/>
      <c r="FOK55" s="14"/>
      <c r="FOL55" s="15"/>
      <c r="FOM55" s="15"/>
      <c r="FON55" s="14"/>
      <c r="FOO55" s="15"/>
      <c r="FOP55" s="15"/>
      <c r="FOQ55" s="14"/>
      <c r="FOR55" s="15"/>
      <c r="FOS55" s="15"/>
      <c r="FOT55" s="14"/>
      <c r="FOU55" s="15"/>
      <c r="FOV55" s="15"/>
      <c r="FOW55" s="14"/>
      <c r="FOX55" s="15"/>
      <c r="FOY55" s="15"/>
      <c r="FOZ55" s="14"/>
      <c r="FPA55" s="15"/>
      <c r="FPB55" s="15"/>
      <c r="FPC55" s="14"/>
      <c r="FPD55" s="15"/>
      <c r="FPE55" s="15"/>
      <c r="FPF55" s="14"/>
      <c r="FPG55" s="15"/>
      <c r="FPH55" s="15"/>
      <c r="FPI55" s="14"/>
      <c r="FPJ55" s="15"/>
      <c r="FPK55" s="15"/>
      <c r="FPL55" s="14"/>
      <c r="FPM55" s="15"/>
      <c r="FPN55" s="15"/>
      <c r="FPO55" s="14"/>
      <c r="FPP55" s="15"/>
      <c r="FPQ55" s="15"/>
      <c r="FPR55" s="14"/>
      <c r="FPS55" s="15"/>
      <c r="FPT55" s="15"/>
      <c r="FPU55" s="14"/>
      <c r="FPV55" s="15"/>
      <c r="FPW55" s="15"/>
      <c r="FPX55" s="14"/>
      <c r="FPY55" s="15"/>
      <c r="FPZ55" s="15"/>
      <c r="FQA55" s="14"/>
      <c r="FQB55" s="15"/>
      <c r="FQC55" s="15"/>
      <c r="FQD55" s="14"/>
      <c r="FQE55" s="15"/>
      <c r="FQF55" s="15"/>
      <c r="FQG55" s="14"/>
      <c r="FQH55" s="15"/>
      <c r="FQI55" s="15"/>
      <c r="FQJ55" s="14"/>
      <c r="FQK55" s="15"/>
      <c r="FQL55" s="15"/>
      <c r="FQM55" s="14"/>
      <c r="FQN55" s="15"/>
      <c r="FQO55" s="15"/>
      <c r="FQP55" s="14"/>
      <c r="FQQ55" s="15"/>
      <c r="FQR55" s="15"/>
      <c r="FQS55" s="14"/>
      <c r="FQT55" s="15"/>
      <c r="FQU55" s="15"/>
      <c r="FQV55" s="14"/>
      <c r="FQW55" s="15"/>
      <c r="FQX55" s="15"/>
      <c r="FQY55" s="14"/>
      <c r="FQZ55" s="15"/>
      <c r="FRA55" s="15"/>
      <c r="FRB55" s="14"/>
      <c r="FRC55" s="15"/>
      <c r="FRD55" s="15"/>
      <c r="FRE55" s="14"/>
      <c r="FRF55" s="15"/>
      <c r="FRG55" s="15"/>
      <c r="FRH55" s="14"/>
      <c r="FRI55" s="15"/>
      <c r="FRJ55" s="15"/>
      <c r="FRK55" s="14"/>
      <c r="FRL55" s="15"/>
      <c r="FRM55" s="15"/>
      <c r="FRN55" s="14"/>
      <c r="FRO55" s="15"/>
      <c r="FRP55" s="15"/>
      <c r="FRQ55" s="14"/>
      <c r="FRR55" s="15"/>
      <c r="FRS55" s="15"/>
      <c r="FRT55" s="14"/>
      <c r="FRU55" s="15"/>
      <c r="FRV55" s="15"/>
      <c r="FRW55" s="14"/>
      <c r="FRX55" s="15"/>
      <c r="FRY55" s="15"/>
      <c r="FRZ55" s="14"/>
      <c r="FSA55" s="15"/>
      <c r="FSB55" s="15"/>
      <c r="FSC55" s="14"/>
      <c r="FSD55" s="15"/>
      <c r="FSE55" s="15"/>
      <c r="FSF55" s="14"/>
      <c r="FSG55" s="15"/>
      <c r="FSH55" s="15"/>
      <c r="FSI55" s="14"/>
      <c r="FSJ55" s="15"/>
      <c r="FSK55" s="15"/>
      <c r="FSL55" s="14"/>
      <c r="FSM55" s="15"/>
      <c r="FSN55" s="15"/>
      <c r="FSO55" s="14"/>
      <c r="FSP55" s="15"/>
      <c r="FSQ55" s="15"/>
      <c r="FSR55" s="14"/>
      <c r="FSS55" s="15"/>
      <c r="FST55" s="15"/>
      <c r="FSU55" s="14"/>
      <c r="FSV55" s="15"/>
      <c r="FSW55" s="15"/>
      <c r="FSX55" s="14"/>
      <c r="FSY55" s="15"/>
      <c r="FSZ55" s="15"/>
      <c r="FTA55" s="14"/>
      <c r="FTB55" s="15"/>
      <c r="FTC55" s="15"/>
      <c r="FTD55" s="14"/>
      <c r="FTE55" s="15"/>
      <c r="FTF55" s="15"/>
      <c r="FTG55" s="14"/>
      <c r="FTH55" s="15"/>
      <c r="FTI55" s="15"/>
      <c r="FTJ55" s="14"/>
      <c r="FTK55" s="15"/>
      <c r="FTL55" s="15"/>
      <c r="FTM55" s="14"/>
      <c r="FTN55" s="15"/>
      <c r="FTO55" s="15"/>
      <c r="FTP55" s="14"/>
      <c r="FTQ55" s="15"/>
      <c r="FTR55" s="15"/>
      <c r="FTS55" s="14"/>
      <c r="FTT55" s="15"/>
      <c r="FTU55" s="15"/>
      <c r="FTV55" s="14"/>
      <c r="FTW55" s="15"/>
      <c r="FTX55" s="15"/>
      <c r="FTY55" s="14"/>
      <c r="FTZ55" s="15"/>
      <c r="FUA55" s="15"/>
      <c r="FUB55" s="14"/>
      <c r="FUC55" s="15"/>
      <c r="FUD55" s="15"/>
      <c r="FUE55" s="14"/>
      <c r="FUF55" s="15"/>
      <c r="FUG55" s="15"/>
      <c r="FUH55" s="14"/>
      <c r="FUI55" s="15"/>
      <c r="FUJ55" s="15"/>
      <c r="FUK55" s="14"/>
      <c r="FUL55" s="15"/>
      <c r="FUM55" s="15"/>
      <c r="FUN55" s="14"/>
      <c r="FUO55" s="15"/>
      <c r="FUP55" s="15"/>
      <c r="FUQ55" s="14"/>
      <c r="FUR55" s="15"/>
      <c r="FUS55" s="15"/>
      <c r="FUT55" s="14"/>
      <c r="FUU55" s="15"/>
      <c r="FUV55" s="15"/>
      <c r="FUW55" s="14"/>
      <c r="FUX55" s="15"/>
      <c r="FUY55" s="15"/>
      <c r="FUZ55" s="14"/>
      <c r="FVA55" s="15"/>
      <c r="FVB55" s="15"/>
      <c r="FVC55" s="14"/>
      <c r="FVD55" s="15"/>
      <c r="FVE55" s="15"/>
      <c r="FVF55" s="14"/>
      <c r="FVG55" s="15"/>
      <c r="FVH55" s="15"/>
      <c r="FVI55" s="14"/>
      <c r="FVJ55" s="15"/>
      <c r="FVK55" s="15"/>
      <c r="FVL55" s="14"/>
      <c r="FVM55" s="15"/>
      <c r="FVN55" s="15"/>
      <c r="FVO55" s="14"/>
      <c r="FVP55" s="15"/>
      <c r="FVQ55" s="15"/>
      <c r="FVR55" s="14"/>
      <c r="FVS55" s="15"/>
      <c r="FVT55" s="15"/>
      <c r="FVU55" s="14"/>
      <c r="FVV55" s="15"/>
      <c r="FVW55" s="15"/>
      <c r="FVX55" s="14"/>
      <c r="FVY55" s="15"/>
      <c r="FVZ55" s="15"/>
      <c r="FWA55" s="14"/>
      <c r="FWB55" s="15"/>
      <c r="FWC55" s="15"/>
      <c r="FWD55" s="14"/>
      <c r="FWE55" s="15"/>
      <c r="FWF55" s="15"/>
      <c r="FWG55" s="14"/>
      <c r="FWH55" s="15"/>
      <c r="FWI55" s="15"/>
      <c r="FWJ55" s="14"/>
      <c r="FWK55" s="15"/>
      <c r="FWL55" s="15"/>
      <c r="FWM55" s="14"/>
      <c r="FWN55" s="15"/>
      <c r="FWO55" s="15"/>
      <c r="FWP55" s="14"/>
      <c r="FWQ55" s="15"/>
      <c r="FWR55" s="15"/>
      <c r="FWS55" s="14"/>
      <c r="FWT55" s="15"/>
      <c r="FWU55" s="15"/>
      <c r="FWV55" s="14"/>
      <c r="FWW55" s="15"/>
      <c r="FWX55" s="15"/>
      <c r="FWY55" s="14"/>
      <c r="FWZ55" s="15"/>
      <c r="FXA55" s="15"/>
      <c r="FXB55" s="14"/>
      <c r="FXC55" s="15"/>
      <c r="FXD55" s="15"/>
      <c r="FXE55" s="14"/>
      <c r="FXF55" s="15"/>
      <c r="FXG55" s="15"/>
      <c r="FXH55" s="14"/>
      <c r="FXI55" s="15"/>
      <c r="FXJ55" s="15"/>
      <c r="FXK55" s="14"/>
      <c r="FXL55" s="15"/>
      <c r="FXM55" s="15"/>
      <c r="FXN55" s="14"/>
      <c r="FXO55" s="15"/>
      <c r="FXP55" s="15"/>
      <c r="FXQ55" s="14"/>
      <c r="FXR55" s="15"/>
      <c r="FXS55" s="15"/>
      <c r="FXT55" s="14"/>
      <c r="FXU55" s="15"/>
      <c r="FXV55" s="15"/>
      <c r="FXW55" s="14"/>
      <c r="FXX55" s="15"/>
      <c r="FXY55" s="15"/>
      <c r="FXZ55" s="14"/>
      <c r="FYA55" s="15"/>
      <c r="FYB55" s="15"/>
      <c r="FYC55" s="14"/>
      <c r="FYD55" s="15"/>
      <c r="FYE55" s="15"/>
      <c r="FYF55" s="14"/>
      <c r="FYG55" s="15"/>
      <c r="FYH55" s="15"/>
      <c r="FYI55" s="14"/>
      <c r="FYJ55" s="15"/>
      <c r="FYK55" s="15"/>
      <c r="FYL55" s="14"/>
      <c r="FYM55" s="15"/>
      <c r="FYN55" s="15"/>
      <c r="FYO55" s="14"/>
      <c r="FYP55" s="15"/>
      <c r="FYQ55" s="15"/>
      <c r="FYR55" s="14"/>
      <c r="FYS55" s="15"/>
      <c r="FYT55" s="15"/>
      <c r="FYU55" s="14"/>
      <c r="FYV55" s="15"/>
      <c r="FYW55" s="15"/>
      <c r="FYX55" s="14"/>
      <c r="FYY55" s="15"/>
      <c r="FYZ55" s="15"/>
      <c r="FZA55" s="14"/>
      <c r="FZB55" s="15"/>
      <c r="FZC55" s="15"/>
      <c r="FZD55" s="14"/>
      <c r="FZE55" s="15"/>
      <c r="FZF55" s="15"/>
      <c r="FZG55" s="14"/>
      <c r="FZH55" s="15"/>
      <c r="FZI55" s="15"/>
      <c r="FZJ55" s="14"/>
      <c r="FZK55" s="15"/>
      <c r="FZL55" s="15"/>
      <c r="FZM55" s="14"/>
      <c r="FZN55" s="15"/>
      <c r="FZO55" s="15"/>
      <c r="FZP55" s="14"/>
      <c r="FZQ55" s="15"/>
      <c r="FZR55" s="15"/>
      <c r="FZS55" s="14"/>
      <c r="FZT55" s="15"/>
      <c r="FZU55" s="15"/>
      <c r="FZV55" s="14"/>
      <c r="FZW55" s="15"/>
      <c r="FZX55" s="15"/>
      <c r="FZY55" s="14"/>
      <c r="FZZ55" s="15"/>
      <c r="GAA55" s="15"/>
      <c r="GAB55" s="14"/>
      <c r="GAC55" s="15"/>
      <c r="GAD55" s="15"/>
      <c r="GAE55" s="14"/>
      <c r="GAF55" s="15"/>
      <c r="GAG55" s="15"/>
      <c r="GAH55" s="14"/>
      <c r="GAI55" s="15"/>
      <c r="GAJ55" s="15"/>
      <c r="GAK55" s="14"/>
      <c r="GAL55" s="15"/>
      <c r="GAM55" s="15"/>
      <c r="GAN55" s="14"/>
      <c r="GAO55" s="15"/>
      <c r="GAP55" s="15"/>
      <c r="GAQ55" s="14"/>
      <c r="GAR55" s="15"/>
      <c r="GAS55" s="15"/>
      <c r="GAT55" s="14"/>
      <c r="GAU55" s="15"/>
      <c r="GAV55" s="15"/>
      <c r="GAW55" s="14"/>
      <c r="GAX55" s="15"/>
      <c r="GAY55" s="15"/>
      <c r="GAZ55" s="14"/>
      <c r="GBA55" s="15"/>
      <c r="GBB55" s="15"/>
      <c r="GBC55" s="14"/>
      <c r="GBD55" s="15"/>
      <c r="GBE55" s="15"/>
      <c r="GBF55" s="14"/>
      <c r="GBG55" s="15"/>
      <c r="GBH55" s="15"/>
      <c r="GBI55" s="14"/>
      <c r="GBJ55" s="15"/>
      <c r="GBK55" s="15"/>
      <c r="GBL55" s="14"/>
      <c r="GBM55" s="15"/>
      <c r="GBN55" s="15"/>
      <c r="GBO55" s="14"/>
      <c r="GBP55" s="15"/>
      <c r="GBQ55" s="15"/>
      <c r="GBR55" s="14"/>
      <c r="GBS55" s="15"/>
      <c r="GBT55" s="15"/>
      <c r="GBU55" s="14"/>
      <c r="GBV55" s="15"/>
      <c r="GBW55" s="15"/>
      <c r="GBX55" s="14"/>
      <c r="GBY55" s="15"/>
      <c r="GBZ55" s="15"/>
      <c r="GCA55" s="14"/>
      <c r="GCB55" s="15"/>
      <c r="GCC55" s="15"/>
      <c r="GCD55" s="14"/>
      <c r="GCE55" s="15"/>
      <c r="GCF55" s="15"/>
      <c r="GCG55" s="14"/>
      <c r="GCH55" s="15"/>
      <c r="GCI55" s="15"/>
      <c r="GCJ55" s="14"/>
      <c r="GCK55" s="15"/>
      <c r="GCL55" s="15"/>
      <c r="GCM55" s="14"/>
      <c r="GCN55" s="15"/>
      <c r="GCO55" s="15"/>
      <c r="GCP55" s="14"/>
      <c r="GCQ55" s="15"/>
      <c r="GCR55" s="15"/>
      <c r="GCS55" s="14"/>
      <c r="GCT55" s="15"/>
      <c r="GCU55" s="15"/>
      <c r="GCV55" s="14"/>
      <c r="GCW55" s="15"/>
      <c r="GCX55" s="15"/>
      <c r="GCY55" s="14"/>
      <c r="GCZ55" s="15"/>
      <c r="GDA55" s="15"/>
      <c r="GDB55" s="14"/>
      <c r="GDC55" s="15"/>
      <c r="GDD55" s="15"/>
      <c r="GDE55" s="14"/>
      <c r="GDF55" s="15"/>
      <c r="GDG55" s="15"/>
      <c r="GDH55" s="14"/>
      <c r="GDI55" s="15"/>
      <c r="GDJ55" s="15"/>
      <c r="GDK55" s="14"/>
      <c r="GDL55" s="15"/>
      <c r="GDM55" s="15"/>
      <c r="GDN55" s="14"/>
      <c r="GDO55" s="15"/>
      <c r="GDP55" s="15"/>
      <c r="GDQ55" s="14"/>
      <c r="GDR55" s="15"/>
      <c r="GDS55" s="15"/>
      <c r="GDT55" s="14"/>
      <c r="GDU55" s="15"/>
      <c r="GDV55" s="15"/>
      <c r="GDW55" s="14"/>
      <c r="GDX55" s="15"/>
      <c r="GDY55" s="15"/>
      <c r="GDZ55" s="14"/>
      <c r="GEA55" s="15"/>
      <c r="GEB55" s="15"/>
      <c r="GEC55" s="14"/>
      <c r="GED55" s="15"/>
      <c r="GEE55" s="15"/>
      <c r="GEF55" s="14"/>
      <c r="GEG55" s="15"/>
      <c r="GEH55" s="15"/>
      <c r="GEI55" s="14"/>
      <c r="GEJ55" s="15"/>
      <c r="GEK55" s="15"/>
      <c r="GEL55" s="14"/>
      <c r="GEM55" s="15"/>
      <c r="GEN55" s="15"/>
      <c r="GEO55" s="14"/>
      <c r="GEP55" s="15"/>
      <c r="GEQ55" s="15"/>
      <c r="GER55" s="14"/>
      <c r="GES55" s="15"/>
      <c r="GET55" s="15"/>
      <c r="GEU55" s="14"/>
      <c r="GEV55" s="15"/>
      <c r="GEW55" s="15"/>
      <c r="GEX55" s="14"/>
      <c r="GEY55" s="15"/>
      <c r="GEZ55" s="15"/>
      <c r="GFA55" s="14"/>
      <c r="GFB55" s="15"/>
      <c r="GFC55" s="15"/>
      <c r="GFD55" s="14"/>
      <c r="GFE55" s="15"/>
      <c r="GFF55" s="15"/>
      <c r="GFG55" s="14"/>
      <c r="GFH55" s="15"/>
      <c r="GFI55" s="15"/>
      <c r="GFJ55" s="14"/>
      <c r="GFK55" s="15"/>
      <c r="GFL55" s="15"/>
      <c r="GFM55" s="14"/>
      <c r="GFN55" s="15"/>
      <c r="GFO55" s="15"/>
      <c r="GFP55" s="14"/>
      <c r="GFQ55" s="15"/>
      <c r="GFR55" s="15"/>
      <c r="GFS55" s="14"/>
      <c r="GFT55" s="15"/>
      <c r="GFU55" s="15"/>
      <c r="GFV55" s="14"/>
      <c r="GFW55" s="15"/>
      <c r="GFX55" s="15"/>
      <c r="GFY55" s="14"/>
      <c r="GFZ55" s="15"/>
      <c r="GGA55" s="15"/>
      <c r="GGB55" s="14"/>
      <c r="GGC55" s="15"/>
      <c r="GGD55" s="15"/>
      <c r="GGE55" s="14"/>
      <c r="GGF55" s="15"/>
      <c r="GGG55" s="15"/>
      <c r="GGH55" s="14"/>
      <c r="GGI55" s="15"/>
      <c r="GGJ55" s="15"/>
      <c r="GGK55" s="14"/>
      <c r="GGL55" s="15"/>
      <c r="GGM55" s="15"/>
      <c r="GGN55" s="14"/>
      <c r="GGO55" s="15"/>
      <c r="GGP55" s="15"/>
      <c r="GGQ55" s="14"/>
      <c r="GGR55" s="15"/>
      <c r="GGS55" s="15"/>
      <c r="GGT55" s="14"/>
      <c r="GGU55" s="15"/>
      <c r="GGV55" s="15"/>
      <c r="GGW55" s="14"/>
      <c r="GGX55" s="15"/>
      <c r="GGY55" s="15"/>
      <c r="GGZ55" s="14"/>
      <c r="GHA55" s="15"/>
      <c r="GHB55" s="15"/>
      <c r="GHC55" s="14"/>
      <c r="GHD55" s="15"/>
      <c r="GHE55" s="15"/>
      <c r="GHF55" s="14"/>
      <c r="GHG55" s="15"/>
      <c r="GHH55" s="15"/>
      <c r="GHI55" s="14"/>
      <c r="GHJ55" s="15"/>
      <c r="GHK55" s="15"/>
      <c r="GHL55" s="14"/>
      <c r="GHM55" s="15"/>
      <c r="GHN55" s="15"/>
      <c r="GHO55" s="14"/>
      <c r="GHP55" s="15"/>
      <c r="GHQ55" s="15"/>
      <c r="GHR55" s="14"/>
      <c r="GHS55" s="15"/>
      <c r="GHT55" s="15"/>
      <c r="GHU55" s="14"/>
      <c r="GHV55" s="15"/>
      <c r="GHW55" s="15"/>
      <c r="GHX55" s="14"/>
      <c r="GHY55" s="15"/>
      <c r="GHZ55" s="15"/>
      <c r="GIA55" s="14"/>
      <c r="GIB55" s="15"/>
      <c r="GIC55" s="15"/>
      <c r="GID55" s="14"/>
      <c r="GIE55" s="15"/>
      <c r="GIF55" s="15"/>
      <c r="GIG55" s="14"/>
      <c r="GIH55" s="15"/>
      <c r="GII55" s="15"/>
      <c r="GIJ55" s="14"/>
      <c r="GIK55" s="15"/>
      <c r="GIL55" s="15"/>
      <c r="GIM55" s="14"/>
      <c r="GIN55" s="15"/>
      <c r="GIO55" s="15"/>
      <c r="GIP55" s="14"/>
      <c r="GIQ55" s="15"/>
      <c r="GIR55" s="15"/>
      <c r="GIS55" s="14"/>
      <c r="GIT55" s="15"/>
      <c r="GIU55" s="15"/>
      <c r="GIV55" s="14"/>
      <c r="GIW55" s="15"/>
      <c r="GIX55" s="15"/>
      <c r="GIY55" s="14"/>
      <c r="GIZ55" s="15"/>
      <c r="GJA55" s="15"/>
      <c r="GJB55" s="14"/>
      <c r="GJC55" s="15"/>
      <c r="GJD55" s="15"/>
      <c r="GJE55" s="14"/>
      <c r="GJF55" s="15"/>
      <c r="GJG55" s="15"/>
      <c r="GJH55" s="14"/>
      <c r="GJI55" s="15"/>
      <c r="GJJ55" s="15"/>
      <c r="GJK55" s="14"/>
      <c r="GJL55" s="15"/>
      <c r="GJM55" s="15"/>
      <c r="GJN55" s="14"/>
      <c r="GJO55" s="15"/>
      <c r="GJP55" s="15"/>
      <c r="GJQ55" s="14"/>
      <c r="GJR55" s="15"/>
      <c r="GJS55" s="15"/>
      <c r="GJT55" s="14"/>
      <c r="GJU55" s="15"/>
      <c r="GJV55" s="15"/>
      <c r="GJW55" s="14"/>
      <c r="GJX55" s="15"/>
      <c r="GJY55" s="15"/>
      <c r="GJZ55" s="14"/>
      <c r="GKA55" s="15"/>
      <c r="GKB55" s="15"/>
      <c r="GKC55" s="14"/>
      <c r="GKD55" s="15"/>
      <c r="GKE55" s="15"/>
      <c r="GKF55" s="14"/>
      <c r="GKG55" s="15"/>
      <c r="GKH55" s="15"/>
      <c r="GKI55" s="14"/>
      <c r="GKJ55" s="15"/>
      <c r="GKK55" s="15"/>
      <c r="GKL55" s="14"/>
      <c r="GKM55" s="15"/>
      <c r="GKN55" s="15"/>
      <c r="GKO55" s="14"/>
      <c r="GKP55" s="15"/>
      <c r="GKQ55" s="15"/>
      <c r="GKR55" s="14"/>
      <c r="GKS55" s="15"/>
      <c r="GKT55" s="15"/>
      <c r="GKU55" s="14"/>
      <c r="GKV55" s="15"/>
      <c r="GKW55" s="15"/>
      <c r="GKX55" s="14"/>
      <c r="GKY55" s="15"/>
      <c r="GKZ55" s="15"/>
      <c r="GLA55" s="14"/>
      <c r="GLB55" s="15"/>
      <c r="GLC55" s="15"/>
      <c r="GLD55" s="14"/>
      <c r="GLE55" s="15"/>
      <c r="GLF55" s="15"/>
      <c r="GLG55" s="14"/>
      <c r="GLH55" s="15"/>
      <c r="GLI55" s="15"/>
      <c r="GLJ55" s="14"/>
      <c r="GLK55" s="15"/>
      <c r="GLL55" s="15"/>
      <c r="GLM55" s="14"/>
      <c r="GLN55" s="15"/>
      <c r="GLO55" s="15"/>
      <c r="GLP55" s="14"/>
      <c r="GLQ55" s="15"/>
      <c r="GLR55" s="15"/>
      <c r="GLS55" s="14"/>
      <c r="GLT55" s="15"/>
      <c r="GLU55" s="15"/>
      <c r="GLV55" s="14"/>
      <c r="GLW55" s="15"/>
      <c r="GLX55" s="15"/>
      <c r="GLY55" s="14"/>
      <c r="GLZ55" s="15"/>
      <c r="GMA55" s="15"/>
      <c r="GMB55" s="14"/>
      <c r="GMC55" s="15"/>
      <c r="GMD55" s="15"/>
      <c r="GME55" s="14"/>
      <c r="GMF55" s="15"/>
      <c r="GMG55" s="15"/>
      <c r="GMH55" s="14"/>
      <c r="GMI55" s="15"/>
      <c r="GMJ55" s="15"/>
      <c r="GMK55" s="14"/>
      <c r="GML55" s="15"/>
      <c r="GMM55" s="15"/>
      <c r="GMN55" s="14"/>
      <c r="GMO55" s="15"/>
      <c r="GMP55" s="15"/>
      <c r="GMQ55" s="14"/>
      <c r="GMR55" s="15"/>
      <c r="GMS55" s="15"/>
      <c r="GMT55" s="14"/>
      <c r="GMU55" s="15"/>
      <c r="GMV55" s="15"/>
      <c r="GMW55" s="14"/>
      <c r="GMX55" s="15"/>
      <c r="GMY55" s="15"/>
      <c r="GMZ55" s="14"/>
      <c r="GNA55" s="15"/>
      <c r="GNB55" s="15"/>
      <c r="GNC55" s="14"/>
      <c r="GND55" s="15"/>
      <c r="GNE55" s="15"/>
      <c r="GNF55" s="14"/>
      <c r="GNG55" s="15"/>
      <c r="GNH55" s="15"/>
      <c r="GNI55" s="14"/>
      <c r="GNJ55" s="15"/>
      <c r="GNK55" s="15"/>
      <c r="GNL55" s="14"/>
      <c r="GNM55" s="15"/>
      <c r="GNN55" s="15"/>
      <c r="GNO55" s="14"/>
      <c r="GNP55" s="15"/>
      <c r="GNQ55" s="15"/>
      <c r="GNR55" s="14"/>
      <c r="GNS55" s="15"/>
      <c r="GNT55" s="15"/>
      <c r="GNU55" s="14"/>
      <c r="GNV55" s="15"/>
      <c r="GNW55" s="15"/>
      <c r="GNX55" s="14"/>
      <c r="GNY55" s="15"/>
      <c r="GNZ55" s="15"/>
      <c r="GOA55" s="14"/>
      <c r="GOB55" s="15"/>
      <c r="GOC55" s="15"/>
      <c r="GOD55" s="14"/>
      <c r="GOE55" s="15"/>
      <c r="GOF55" s="15"/>
      <c r="GOG55" s="14"/>
      <c r="GOH55" s="15"/>
      <c r="GOI55" s="15"/>
      <c r="GOJ55" s="14"/>
      <c r="GOK55" s="15"/>
      <c r="GOL55" s="15"/>
      <c r="GOM55" s="14"/>
      <c r="GON55" s="15"/>
      <c r="GOO55" s="15"/>
      <c r="GOP55" s="14"/>
      <c r="GOQ55" s="15"/>
      <c r="GOR55" s="15"/>
      <c r="GOS55" s="14"/>
      <c r="GOT55" s="15"/>
      <c r="GOU55" s="15"/>
      <c r="GOV55" s="14"/>
      <c r="GOW55" s="15"/>
      <c r="GOX55" s="15"/>
      <c r="GOY55" s="14"/>
      <c r="GOZ55" s="15"/>
      <c r="GPA55" s="15"/>
      <c r="GPB55" s="14"/>
      <c r="GPC55" s="15"/>
      <c r="GPD55" s="15"/>
      <c r="GPE55" s="14"/>
      <c r="GPF55" s="15"/>
      <c r="GPG55" s="15"/>
      <c r="GPH55" s="14"/>
      <c r="GPI55" s="15"/>
      <c r="GPJ55" s="15"/>
      <c r="GPK55" s="14"/>
      <c r="GPL55" s="15"/>
      <c r="GPM55" s="15"/>
      <c r="GPN55" s="14"/>
      <c r="GPO55" s="15"/>
      <c r="GPP55" s="15"/>
      <c r="GPQ55" s="14"/>
      <c r="GPR55" s="15"/>
      <c r="GPS55" s="15"/>
      <c r="GPT55" s="14"/>
      <c r="GPU55" s="15"/>
      <c r="GPV55" s="15"/>
      <c r="GPW55" s="14"/>
      <c r="GPX55" s="15"/>
      <c r="GPY55" s="15"/>
      <c r="GPZ55" s="14"/>
      <c r="GQA55" s="15"/>
      <c r="GQB55" s="15"/>
      <c r="GQC55" s="14"/>
      <c r="GQD55" s="15"/>
      <c r="GQE55" s="15"/>
      <c r="GQF55" s="14"/>
      <c r="GQG55" s="15"/>
      <c r="GQH55" s="15"/>
      <c r="GQI55" s="14"/>
      <c r="GQJ55" s="15"/>
      <c r="GQK55" s="15"/>
      <c r="GQL55" s="14"/>
      <c r="GQM55" s="15"/>
      <c r="GQN55" s="15"/>
      <c r="GQO55" s="14"/>
      <c r="GQP55" s="15"/>
      <c r="GQQ55" s="15"/>
      <c r="GQR55" s="14"/>
      <c r="GQS55" s="15"/>
      <c r="GQT55" s="15"/>
      <c r="GQU55" s="14"/>
      <c r="GQV55" s="15"/>
      <c r="GQW55" s="15"/>
      <c r="GQX55" s="14"/>
      <c r="GQY55" s="15"/>
      <c r="GQZ55" s="15"/>
      <c r="GRA55" s="14"/>
      <c r="GRB55" s="15"/>
      <c r="GRC55" s="15"/>
      <c r="GRD55" s="14"/>
      <c r="GRE55" s="15"/>
      <c r="GRF55" s="15"/>
      <c r="GRG55" s="14"/>
      <c r="GRH55" s="15"/>
      <c r="GRI55" s="15"/>
      <c r="GRJ55" s="14"/>
      <c r="GRK55" s="15"/>
      <c r="GRL55" s="15"/>
      <c r="GRM55" s="14"/>
      <c r="GRN55" s="15"/>
      <c r="GRO55" s="15"/>
      <c r="GRP55" s="14"/>
      <c r="GRQ55" s="15"/>
      <c r="GRR55" s="15"/>
      <c r="GRS55" s="14"/>
      <c r="GRT55" s="15"/>
      <c r="GRU55" s="15"/>
      <c r="GRV55" s="14"/>
      <c r="GRW55" s="15"/>
      <c r="GRX55" s="15"/>
      <c r="GRY55" s="14"/>
      <c r="GRZ55" s="15"/>
      <c r="GSA55" s="15"/>
      <c r="GSB55" s="14"/>
      <c r="GSC55" s="15"/>
      <c r="GSD55" s="15"/>
      <c r="GSE55" s="14"/>
      <c r="GSF55" s="15"/>
      <c r="GSG55" s="15"/>
      <c r="GSH55" s="14"/>
      <c r="GSI55" s="15"/>
      <c r="GSJ55" s="15"/>
      <c r="GSK55" s="14"/>
      <c r="GSL55" s="15"/>
      <c r="GSM55" s="15"/>
      <c r="GSN55" s="14"/>
      <c r="GSO55" s="15"/>
      <c r="GSP55" s="15"/>
      <c r="GSQ55" s="14"/>
      <c r="GSR55" s="15"/>
      <c r="GSS55" s="15"/>
      <c r="GST55" s="14"/>
      <c r="GSU55" s="15"/>
      <c r="GSV55" s="15"/>
      <c r="GSW55" s="14"/>
      <c r="GSX55" s="15"/>
      <c r="GSY55" s="15"/>
      <c r="GSZ55" s="14"/>
      <c r="GTA55" s="15"/>
      <c r="GTB55" s="15"/>
      <c r="GTC55" s="14"/>
      <c r="GTD55" s="15"/>
      <c r="GTE55" s="15"/>
      <c r="GTF55" s="14"/>
      <c r="GTG55" s="15"/>
      <c r="GTH55" s="15"/>
      <c r="GTI55" s="14"/>
      <c r="GTJ55" s="15"/>
      <c r="GTK55" s="15"/>
      <c r="GTL55" s="14"/>
      <c r="GTM55" s="15"/>
      <c r="GTN55" s="15"/>
      <c r="GTO55" s="14"/>
      <c r="GTP55" s="15"/>
      <c r="GTQ55" s="15"/>
      <c r="GTR55" s="14"/>
      <c r="GTS55" s="15"/>
      <c r="GTT55" s="15"/>
      <c r="GTU55" s="14"/>
      <c r="GTV55" s="15"/>
      <c r="GTW55" s="15"/>
      <c r="GTX55" s="14"/>
      <c r="GTY55" s="15"/>
      <c r="GTZ55" s="15"/>
      <c r="GUA55" s="14"/>
      <c r="GUB55" s="15"/>
      <c r="GUC55" s="15"/>
      <c r="GUD55" s="14"/>
      <c r="GUE55" s="15"/>
      <c r="GUF55" s="15"/>
      <c r="GUG55" s="14"/>
      <c r="GUH55" s="15"/>
      <c r="GUI55" s="15"/>
      <c r="GUJ55" s="14"/>
      <c r="GUK55" s="15"/>
      <c r="GUL55" s="15"/>
      <c r="GUM55" s="14"/>
      <c r="GUN55" s="15"/>
      <c r="GUO55" s="15"/>
      <c r="GUP55" s="14"/>
      <c r="GUQ55" s="15"/>
      <c r="GUR55" s="15"/>
      <c r="GUS55" s="14"/>
      <c r="GUT55" s="15"/>
      <c r="GUU55" s="15"/>
      <c r="GUV55" s="14"/>
      <c r="GUW55" s="15"/>
      <c r="GUX55" s="15"/>
      <c r="GUY55" s="14"/>
      <c r="GUZ55" s="15"/>
      <c r="GVA55" s="15"/>
      <c r="GVB55" s="14"/>
      <c r="GVC55" s="15"/>
      <c r="GVD55" s="15"/>
      <c r="GVE55" s="14"/>
      <c r="GVF55" s="15"/>
      <c r="GVG55" s="15"/>
      <c r="GVH55" s="14"/>
      <c r="GVI55" s="15"/>
      <c r="GVJ55" s="15"/>
      <c r="GVK55" s="14"/>
      <c r="GVL55" s="15"/>
      <c r="GVM55" s="15"/>
      <c r="GVN55" s="14"/>
      <c r="GVO55" s="15"/>
      <c r="GVP55" s="15"/>
      <c r="GVQ55" s="14"/>
      <c r="GVR55" s="15"/>
      <c r="GVS55" s="15"/>
      <c r="GVT55" s="14"/>
      <c r="GVU55" s="15"/>
      <c r="GVV55" s="15"/>
      <c r="GVW55" s="14"/>
      <c r="GVX55" s="15"/>
      <c r="GVY55" s="15"/>
      <c r="GVZ55" s="14"/>
      <c r="GWA55" s="15"/>
      <c r="GWB55" s="15"/>
      <c r="GWC55" s="14"/>
      <c r="GWD55" s="15"/>
      <c r="GWE55" s="15"/>
      <c r="GWF55" s="14"/>
      <c r="GWG55" s="15"/>
      <c r="GWH55" s="15"/>
      <c r="GWI55" s="14"/>
      <c r="GWJ55" s="15"/>
      <c r="GWK55" s="15"/>
      <c r="GWL55" s="14"/>
      <c r="GWM55" s="15"/>
      <c r="GWN55" s="15"/>
      <c r="GWO55" s="14"/>
      <c r="GWP55" s="15"/>
      <c r="GWQ55" s="15"/>
      <c r="GWR55" s="14"/>
      <c r="GWS55" s="15"/>
      <c r="GWT55" s="15"/>
      <c r="GWU55" s="14"/>
      <c r="GWV55" s="15"/>
      <c r="GWW55" s="15"/>
      <c r="GWX55" s="14"/>
      <c r="GWY55" s="15"/>
      <c r="GWZ55" s="15"/>
      <c r="GXA55" s="14"/>
      <c r="GXB55" s="15"/>
      <c r="GXC55" s="15"/>
      <c r="GXD55" s="14"/>
      <c r="GXE55" s="15"/>
      <c r="GXF55" s="15"/>
      <c r="GXG55" s="14"/>
      <c r="GXH55" s="15"/>
      <c r="GXI55" s="15"/>
      <c r="GXJ55" s="14"/>
      <c r="GXK55" s="15"/>
      <c r="GXL55" s="15"/>
      <c r="GXM55" s="14"/>
      <c r="GXN55" s="15"/>
      <c r="GXO55" s="15"/>
      <c r="GXP55" s="14"/>
      <c r="GXQ55" s="15"/>
      <c r="GXR55" s="15"/>
      <c r="GXS55" s="14"/>
      <c r="GXT55" s="15"/>
      <c r="GXU55" s="15"/>
      <c r="GXV55" s="14"/>
      <c r="GXW55" s="15"/>
      <c r="GXX55" s="15"/>
      <c r="GXY55" s="14"/>
      <c r="GXZ55" s="15"/>
      <c r="GYA55" s="15"/>
      <c r="GYB55" s="14"/>
      <c r="GYC55" s="15"/>
      <c r="GYD55" s="15"/>
      <c r="GYE55" s="14"/>
      <c r="GYF55" s="15"/>
      <c r="GYG55" s="15"/>
      <c r="GYH55" s="14"/>
      <c r="GYI55" s="15"/>
      <c r="GYJ55" s="15"/>
      <c r="GYK55" s="14"/>
      <c r="GYL55" s="15"/>
      <c r="GYM55" s="15"/>
      <c r="GYN55" s="14"/>
      <c r="GYO55" s="15"/>
      <c r="GYP55" s="15"/>
      <c r="GYQ55" s="14"/>
      <c r="GYR55" s="15"/>
      <c r="GYS55" s="15"/>
      <c r="GYT55" s="14"/>
      <c r="GYU55" s="15"/>
      <c r="GYV55" s="15"/>
      <c r="GYW55" s="14"/>
      <c r="GYX55" s="15"/>
      <c r="GYY55" s="15"/>
      <c r="GYZ55" s="14"/>
      <c r="GZA55" s="15"/>
      <c r="GZB55" s="15"/>
      <c r="GZC55" s="14"/>
      <c r="GZD55" s="15"/>
      <c r="GZE55" s="15"/>
      <c r="GZF55" s="14"/>
      <c r="GZG55" s="15"/>
      <c r="GZH55" s="15"/>
      <c r="GZI55" s="14"/>
      <c r="GZJ55" s="15"/>
      <c r="GZK55" s="15"/>
      <c r="GZL55" s="14"/>
      <c r="GZM55" s="15"/>
      <c r="GZN55" s="15"/>
      <c r="GZO55" s="14"/>
      <c r="GZP55" s="15"/>
      <c r="GZQ55" s="15"/>
      <c r="GZR55" s="14"/>
      <c r="GZS55" s="15"/>
      <c r="GZT55" s="15"/>
      <c r="GZU55" s="14"/>
      <c r="GZV55" s="15"/>
      <c r="GZW55" s="15"/>
      <c r="GZX55" s="14"/>
      <c r="GZY55" s="15"/>
      <c r="GZZ55" s="15"/>
      <c r="HAA55" s="14"/>
      <c r="HAB55" s="15"/>
      <c r="HAC55" s="15"/>
      <c r="HAD55" s="14"/>
      <c r="HAE55" s="15"/>
      <c r="HAF55" s="15"/>
      <c r="HAG55" s="14"/>
      <c r="HAH55" s="15"/>
      <c r="HAI55" s="15"/>
      <c r="HAJ55" s="14"/>
      <c r="HAK55" s="15"/>
      <c r="HAL55" s="15"/>
      <c r="HAM55" s="14"/>
      <c r="HAN55" s="15"/>
      <c r="HAO55" s="15"/>
      <c r="HAP55" s="14"/>
      <c r="HAQ55" s="15"/>
      <c r="HAR55" s="15"/>
      <c r="HAS55" s="14"/>
      <c r="HAT55" s="15"/>
      <c r="HAU55" s="15"/>
      <c r="HAV55" s="14"/>
      <c r="HAW55" s="15"/>
      <c r="HAX55" s="15"/>
      <c r="HAY55" s="14"/>
      <c r="HAZ55" s="15"/>
      <c r="HBA55" s="15"/>
      <c r="HBB55" s="14"/>
      <c r="HBC55" s="15"/>
      <c r="HBD55" s="15"/>
      <c r="HBE55" s="14"/>
      <c r="HBF55" s="15"/>
      <c r="HBG55" s="15"/>
      <c r="HBH55" s="14"/>
      <c r="HBI55" s="15"/>
      <c r="HBJ55" s="15"/>
      <c r="HBK55" s="14"/>
      <c r="HBL55" s="15"/>
      <c r="HBM55" s="15"/>
      <c r="HBN55" s="14"/>
      <c r="HBO55" s="15"/>
      <c r="HBP55" s="15"/>
      <c r="HBQ55" s="14"/>
      <c r="HBR55" s="15"/>
      <c r="HBS55" s="15"/>
      <c r="HBT55" s="14"/>
      <c r="HBU55" s="15"/>
      <c r="HBV55" s="15"/>
      <c r="HBW55" s="14"/>
      <c r="HBX55" s="15"/>
      <c r="HBY55" s="15"/>
      <c r="HBZ55" s="14"/>
      <c r="HCA55" s="15"/>
      <c r="HCB55" s="15"/>
      <c r="HCC55" s="14"/>
      <c r="HCD55" s="15"/>
      <c r="HCE55" s="15"/>
      <c r="HCF55" s="14"/>
      <c r="HCG55" s="15"/>
      <c r="HCH55" s="15"/>
      <c r="HCI55" s="14"/>
      <c r="HCJ55" s="15"/>
      <c r="HCK55" s="15"/>
      <c r="HCL55" s="14"/>
      <c r="HCM55" s="15"/>
      <c r="HCN55" s="15"/>
      <c r="HCO55" s="14"/>
      <c r="HCP55" s="15"/>
      <c r="HCQ55" s="15"/>
      <c r="HCR55" s="14"/>
      <c r="HCS55" s="15"/>
      <c r="HCT55" s="15"/>
      <c r="HCU55" s="14"/>
      <c r="HCV55" s="15"/>
      <c r="HCW55" s="15"/>
      <c r="HCX55" s="14"/>
      <c r="HCY55" s="15"/>
      <c r="HCZ55" s="15"/>
      <c r="HDA55" s="14"/>
      <c r="HDB55" s="15"/>
      <c r="HDC55" s="15"/>
      <c r="HDD55" s="14"/>
      <c r="HDE55" s="15"/>
      <c r="HDF55" s="15"/>
      <c r="HDG55" s="14"/>
      <c r="HDH55" s="15"/>
      <c r="HDI55" s="15"/>
      <c r="HDJ55" s="14"/>
      <c r="HDK55" s="15"/>
      <c r="HDL55" s="15"/>
      <c r="HDM55" s="14"/>
      <c r="HDN55" s="15"/>
      <c r="HDO55" s="15"/>
      <c r="HDP55" s="14"/>
      <c r="HDQ55" s="15"/>
      <c r="HDR55" s="15"/>
      <c r="HDS55" s="14"/>
      <c r="HDT55" s="15"/>
      <c r="HDU55" s="15"/>
      <c r="HDV55" s="14"/>
      <c r="HDW55" s="15"/>
      <c r="HDX55" s="15"/>
      <c r="HDY55" s="14"/>
      <c r="HDZ55" s="15"/>
      <c r="HEA55" s="15"/>
      <c r="HEB55" s="14"/>
      <c r="HEC55" s="15"/>
      <c r="HED55" s="15"/>
      <c r="HEE55" s="14"/>
      <c r="HEF55" s="15"/>
      <c r="HEG55" s="15"/>
      <c r="HEH55" s="14"/>
      <c r="HEI55" s="15"/>
      <c r="HEJ55" s="15"/>
      <c r="HEK55" s="14"/>
      <c r="HEL55" s="15"/>
      <c r="HEM55" s="15"/>
      <c r="HEN55" s="14"/>
      <c r="HEO55" s="15"/>
      <c r="HEP55" s="15"/>
      <c r="HEQ55" s="14"/>
      <c r="HER55" s="15"/>
      <c r="HES55" s="15"/>
      <c r="HET55" s="14"/>
      <c r="HEU55" s="15"/>
      <c r="HEV55" s="15"/>
      <c r="HEW55" s="14"/>
      <c r="HEX55" s="15"/>
      <c r="HEY55" s="15"/>
      <c r="HEZ55" s="14"/>
      <c r="HFA55" s="15"/>
      <c r="HFB55" s="15"/>
      <c r="HFC55" s="14"/>
      <c r="HFD55" s="15"/>
      <c r="HFE55" s="15"/>
      <c r="HFF55" s="14"/>
      <c r="HFG55" s="15"/>
      <c r="HFH55" s="15"/>
      <c r="HFI55" s="14"/>
      <c r="HFJ55" s="15"/>
      <c r="HFK55" s="15"/>
      <c r="HFL55" s="14"/>
      <c r="HFM55" s="15"/>
      <c r="HFN55" s="15"/>
      <c r="HFO55" s="14"/>
      <c r="HFP55" s="15"/>
      <c r="HFQ55" s="15"/>
      <c r="HFR55" s="14"/>
      <c r="HFS55" s="15"/>
      <c r="HFT55" s="15"/>
      <c r="HFU55" s="14"/>
      <c r="HFV55" s="15"/>
      <c r="HFW55" s="15"/>
      <c r="HFX55" s="14"/>
      <c r="HFY55" s="15"/>
      <c r="HFZ55" s="15"/>
      <c r="HGA55" s="14"/>
      <c r="HGB55" s="15"/>
      <c r="HGC55" s="15"/>
      <c r="HGD55" s="14"/>
      <c r="HGE55" s="15"/>
      <c r="HGF55" s="15"/>
      <c r="HGG55" s="14"/>
      <c r="HGH55" s="15"/>
      <c r="HGI55" s="15"/>
      <c r="HGJ55" s="14"/>
      <c r="HGK55" s="15"/>
      <c r="HGL55" s="15"/>
      <c r="HGM55" s="14"/>
      <c r="HGN55" s="15"/>
      <c r="HGO55" s="15"/>
      <c r="HGP55" s="14"/>
      <c r="HGQ55" s="15"/>
      <c r="HGR55" s="15"/>
      <c r="HGS55" s="14"/>
      <c r="HGT55" s="15"/>
      <c r="HGU55" s="15"/>
      <c r="HGV55" s="14"/>
      <c r="HGW55" s="15"/>
      <c r="HGX55" s="15"/>
      <c r="HGY55" s="14"/>
      <c r="HGZ55" s="15"/>
      <c r="HHA55" s="15"/>
      <c r="HHB55" s="14"/>
      <c r="HHC55" s="15"/>
      <c r="HHD55" s="15"/>
      <c r="HHE55" s="14"/>
      <c r="HHF55" s="15"/>
      <c r="HHG55" s="15"/>
      <c r="HHH55" s="14"/>
      <c r="HHI55" s="15"/>
      <c r="HHJ55" s="15"/>
      <c r="HHK55" s="14"/>
      <c r="HHL55" s="15"/>
      <c r="HHM55" s="15"/>
      <c r="HHN55" s="14"/>
      <c r="HHO55" s="15"/>
      <c r="HHP55" s="15"/>
      <c r="HHQ55" s="14"/>
      <c r="HHR55" s="15"/>
      <c r="HHS55" s="15"/>
      <c r="HHT55" s="14"/>
      <c r="HHU55" s="15"/>
      <c r="HHV55" s="15"/>
      <c r="HHW55" s="14"/>
      <c r="HHX55" s="15"/>
      <c r="HHY55" s="15"/>
      <c r="HHZ55" s="14"/>
      <c r="HIA55" s="15"/>
      <c r="HIB55" s="15"/>
      <c r="HIC55" s="14"/>
      <c r="HID55" s="15"/>
      <c r="HIE55" s="15"/>
      <c r="HIF55" s="14"/>
      <c r="HIG55" s="15"/>
      <c r="HIH55" s="15"/>
      <c r="HII55" s="14"/>
      <c r="HIJ55" s="15"/>
      <c r="HIK55" s="15"/>
      <c r="HIL55" s="14"/>
      <c r="HIM55" s="15"/>
      <c r="HIN55" s="15"/>
      <c r="HIO55" s="14"/>
      <c r="HIP55" s="15"/>
      <c r="HIQ55" s="15"/>
      <c r="HIR55" s="14"/>
      <c r="HIS55" s="15"/>
      <c r="HIT55" s="15"/>
      <c r="HIU55" s="14"/>
      <c r="HIV55" s="15"/>
      <c r="HIW55" s="15"/>
      <c r="HIX55" s="14"/>
      <c r="HIY55" s="15"/>
      <c r="HIZ55" s="15"/>
      <c r="HJA55" s="14"/>
      <c r="HJB55" s="15"/>
      <c r="HJC55" s="15"/>
      <c r="HJD55" s="14"/>
      <c r="HJE55" s="15"/>
      <c r="HJF55" s="15"/>
      <c r="HJG55" s="14"/>
      <c r="HJH55" s="15"/>
      <c r="HJI55" s="15"/>
      <c r="HJJ55" s="14"/>
      <c r="HJK55" s="15"/>
      <c r="HJL55" s="15"/>
      <c r="HJM55" s="14"/>
      <c r="HJN55" s="15"/>
      <c r="HJO55" s="15"/>
      <c r="HJP55" s="14"/>
      <c r="HJQ55" s="15"/>
      <c r="HJR55" s="15"/>
      <c r="HJS55" s="14"/>
      <c r="HJT55" s="15"/>
      <c r="HJU55" s="15"/>
      <c r="HJV55" s="14"/>
      <c r="HJW55" s="15"/>
      <c r="HJX55" s="15"/>
      <c r="HJY55" s="14"/>
      <c r="HJZ55" s="15"/>
      <c r="HKA55" s="15"/>
      <c r="HKB55" s="14"/>
      <c r="HKC55" s="15"/>
      <c r="HKD55" s="15"/>
      <c r="HKE55" s="14"/>
      <c r="HKF55" s="15"/>
      <c r="HKG55" s="15"/>
      <c r="HKH55" s="14"/>
      <c r="HKI55" s="15"/>
      <c r="HKJ55" s="15"/>
      <c r="HKK55" s="14"/>
      <c r="HKL55" s="15"/>
      <c r="HKM55" s="15"/>
      <c r="HKN55" s="14"/>
      <c r="HKO55" s="15"/>
      <c r="HKP55" s="15"/>
      <c r="HKQ55" s="14"/>
      <c r="HKR55" s="15"/>
      <c r="HKS55" s="15"/>
      <c r="HKT55" s="14"/>
      <c r="HKU55" s="15"/>
      <c r="HKV55" s="15"/>
      <c r="HKW55" s="14"/>
      <c r="HKX55" s="15"/>
      <c r="HKY55" s="15"/>
      <c r="HKZ55" s="14"/>
      <c r="HLA55" s="15"/>
      <c r="HLB55" s="15"/>
      <c r="HLC55" s="14"/>
      <c r="HLD55" s="15"/>
      <c r="HLE55" s="15"/>
      <c r="HLF55" s="14"/>
      <c r="HLG55" s="15"/>
      <c r="HLH55" s="15"/>
      <c r="HLI55" s="14"/>
      <c r="HLJ55" s="15"/>
      <c r="HLK55" s="15"/>
      <c r="HLL55" s="14"/>
      <c r="HLM55" s="15"/>
      <c r="HLN55" s="15"/>
      <c r="HLO55" s="14"/>
      <c r="HLP55" s="15"/>
      <c r="HLQ55" s="15"/>
      <c r="HLR55" s="14"/>
      <c r="HLS55" s="15"/>
      <c r="HLT55" s="15"/>
      <c r="HLU55" s="14"/>
      <c r="HLV55" s="15"/>
      <c r="HLW55" s="15"/>
      <c r="HLX55" s="14"/>
      <c r="HLY55" s="15"/>
      <c r="HLZ55" s="15"/>
      <c r="HMA55" s="14"/>
      <c r="HMB55" s="15"/>
      <c r="HMC55" s="15"/>
      <c r="HMD55" s="14"/>
      <c r="HME55" s="15"/>
      <c r="HMF55" s="15"/>
      <c r="HMG55" s="14"/>
      <c r="HMH55" s="15"/>
      <c r="HMI55" s="15"/>
      <c r="HMJ55" s="14"/>
      <c r="HMK55" s="15"/>
      <c r="HML55" s="15"/>
      <c r="HMM55" s="14"/>
      <c r="HMN55" s="15"/>
      <c r="HMO55" s="15"/>
      <c r="HMP55" s="14"/>
      <c r="HMQ55" s="15"/>
      <c r="HMR55" s="15"/>
      <c r="HMS55" s="14"/>
      <c r="HMT55" s="15"/>
      <c r="HMU55" s="15"/>
      <c r="HMV55" s="14"/>
      <c r="HMW55" s="15"/>
      <c r="HMX55" s="15"/>
      <c r="HMY55" s="14"/>
      <c r="HMZ55" s="15"/>
      <c r="HNA55" s="15"/>
      <c r="HNB55" s="14"/>
      <c r="HNC55" s="15"/>
      <c r="HND55" s="15"/>
      <c r="HNE55" s="14"/>
      <c r="HNF55" s="15"/>
      <c r="HNG55" s="15"/>
      <c r="HNH55" s="14"/>
      <c r="HNI55" s="15"/>
      <c r="HNJ55" s="15"/>
      <c r="HNK55" s="14"/>
      <c r="HNL55" s="15"/>
      <c r="HNM55" s="15"/>
      <c r="HNN55" s="14"/>
      <c r="HNO55" s="15"/>
      <c r="HNP55" s="15"/>
      <c r="HNQ55" s="14"/>
      <c r="HNR55" s="15"/>
      <c r="HNS55" s="15"/>
      <c r="HNT55" s="14"/>
      <c r="HNU55" s="15"/>
      <c r="HNV55" s="15"/>
      <c r="HNW55" s="14"/>
      <c r="HNX55" s="15"/>
      <c r="HNY55" s="15"/>
      <c r="HNZ55" s="14"/>
      <c r="HOA55" s="15"/>
      <c r="HOB55" s="15"/>
      <c r="HOC55" s="14"/>
      <c r="HOD55" s="15"/>
      <c r="HOE55" s="15"/>
      <c r="HOF55" s="14"/>
      <c r="HOG55" s="15"/>
      <c r="HOH55" s="15"/>
      <c r="HOI55" s="14"/>
      <c r="HOJ55" s="15"/>
      <c r="HOK55" s="15"/>
      <c r="HOL55" s="14"/>
      <c r="HOM55" s="15"/>
      <c r="HON55" s="15"/>
      <c r="HOO55" s="14"/>
      <c r="HOP55" s="15"/>
      <c r="HOQ55" s="15"/>
      <c r="HOR55" s="14"/>
      <c r="HOS55" s="15"/>
      <c r="HOT55" s="15"/>
      <c r="HOU55" s="14"/>
      <c r="HOV55" s="15"/>
      <c r="HOW55" s="15"/>
      <c r="HOX55" s="14"/>
      <c r="HOY55" s="15"/>
      <c r="HOZ55" s="15"/>
      <c r="HPA55" s="14"/>
      <c r="HPB55" s="15"/>
      <c r="HPC55" s="15"/>
      <c r="HPD55" s="14"/>
      <c r="HPE55" s="15"/>
      <c r="HPF55" s="15"/>
      <c r="HPG55" s="14"/>
      <c r="HPH55" s="15"/>
      <c r="HPI55" s="15"/>
      <c r="HPJ55" s="14"/>
      <c r="HPK55" s="15"/>
      <c r="HPL55" s="15"/>
      <c r="HPM55" s="14"/>
      <c r="HPN55" s="15"/>
      <c r="HPO55" s="15"/>
      <c r="HPP55" s="14"/>
      <c r="HPQ55" s="15"/>
      <c r="HPR55" s="15"/>
      <c r="HPS55" s="14"/>
      <c r="HPT55" s="15"/>
      <c r="HPU55" s="15"/>
      <c r="HPV55" s="14"/>
      <c r="HPW55" s="15"/>
      <c r="HPX55" s="15"/>
      <c r="HPY55" s="14"/>
      <c r="HPZ55" s="15"/>
      <c r="HQA55" s="15"/>
      <c r="HQB55" s="14"/>
      <c r="HQC55" s="15"/>
      <c r="HQD55" s="15"/>
      <c r="HQE55" s="14"/>
      <c r="HQF55" s="15"/>
      <c r="HQG55" s="15"/>
      <c r="HQH55" s="14"/>
      <c r="HQI55" s="15"/>
      <c r="HQJ55" s="15"/>
      <c r="HQK55" s="14"/>
      <c r="HQL55" s="15"/>
      <c r="HQM55" s="15"/>
      <c r="HQN55" s="14"/>
      <c r="HQO55" s="15"/>
      <c r="HQP55" s="15"/>
      <c r="HQQ55" s="14"/>
      <c r="HQR55" s="15"/>
      <c r="HQS55" s="15"/>
      <c r="HQT55" s="14"/>
      <c r="HQU55" s="15"/>
      <c r="HQV55" s="15"/>
      <c r="HQW55" s="14"/>
      <c r="HQX55" s="15"/>
      <c r="HQY55" s="15"/>
      <c r="HQZ55" s="14"/>
      <c r="HRA55" s="15"/>
      <c r="HRB55" s="15"/>
      <c r="HRC55" s="14"/>
      <c r="HRD55" s="15"/>
      <c r="HRE55" s="15"/>
      <c r="HRF55" s="14"/>
      <c r="HRG55" s="15"/>
      <c r="HRH55" s="15"/>
      <c r="HRI55" s="14"/>
      <c r="HRJ55" s="15"/>
      <c r="HRK55" s="15"/>
      <c r="HRL55" s="14"/>
      <c r="HRM55" s="15"/>
      <c r="HRN55" s="15"/>
      <c r="HRO55" s="14"/>
      <c r="HRP55" s="15"/>
      <c r="HRQ55" s="15"/>
      <c r="HRR55" s="14"/>
      <c r="HRS55" s="15"/>
      <c r="HRT55" s="15"/>
      <c r="HRU55" s="14"/>
      <c r="HRV55" s="15"/>
      <c r="HRW55" s="15"/>
      <c r="HRX55" s="14"/>
      <c r="HRY55" s="15"/>
      <c r="HRZ55" s="15"/>
      <c r="HSA55" s="14"/>
      <c r="HSB55" s="15"/>
      <c r="HSC55" s="15"/>
      <c r="HSD55" s="14"/>
      <c r="HSE55" s="15"/>
      <c r="HSF55" s="15"/>
      <c r="HSG55" s="14"/>
      <c r="HSH55" s="15"/>
      <c r="HSI55" s="15"/>
      <c r="HSJ55" s="14"/>
      <c r="HSK55" s="15"/>
      <c r="HSL55" s="15"/>
      <c r="HSM55" s="14"/>
      <c r="HSN55" s="15"/>
      <c r="HSO55" s="15"/>
      <c r="HSP55" s="14"/>
      <c r="HSQ55" s="15"/>
      <c r="HSR55" s="15"/>
      <c r="HSS55" s="14"/>
      <c r="HST55" s="15"/>
      <c r="HSU55" s="15"/>
      <c r="HSV55" s="14"/>
      <c r="HSW55" s="15"/>
      <c r="HSX55" s="15"/>
      <c r="HSY55" s="14"/>
      <c r="HSZ55" s="15"/>
      <c r="HTA55" s="15"/>
      <c r="HTB55" s="14"/>
      <c r="HTC55" s="15"/>
      <c r="HTD55" s="15"/>
      <c r="HTE55" s="14"/>
      <c r="HTF55" s="15"/>
      <c r="HTG55" s="15"/>
      <c r="HTH55" s="14"/>
      <c r="HTI55" s="15"/>
      <c r="HTJ55" s="15"/>
      <c r="HTK55" s="14"/>
      <c r="HTL55" s="15"/>
      <c r="HTM55" s="15"/>
      <c r="HTN55" s="14"/>
      <c r="HTO55" s="15"/>
      <c r="HTP55" s="15"/>
      <c r="HTQ55" s="14"/>
      <c r="HTR55" s="15"/>
      <c r="HTS55" s="15"/>
      <c r="HTT55" s="14"/>
      <c r="HTU55" s="15"/>
      <c r="HTV55" s="15"/>
      <c r="HTW55" s="14"/>
      <c r="HTX55" s="15"/>
      <c r="HTY55" s="15"/>
      <c r="HTZ55" s="14"/>
      <c r="HUA55" s="15"/>
      <c r="HUB55" s="15"/>
      <c r="HUC55" s="14"/>
      <c r="HUD55" s="15"/>
      <c r="HUE55" s="15"/>
      <c r="HUF55" s="14"/>
      <c r="HUG55" s="15"/>
      <c r="HUH55" s="15"/>
      <c r="HUI55" s="14"/>
      <c r="HUJ55" s="15"/>
      <c r="HUK55" s="15"/>
      <c r="HUL55" s="14"/>
      <c r="HUM55" s="15"/>
      <c r="HUN55" s="15"/>
      <c r="HUO55" s="14"/>
      <c r="HUP55" s="15"/>
      <c r="HUQ55" s="15"/>
      <c r="HUR55" s="14"/>
      <c r="HUS55" s="15"/>
      <c r="HUT55" s="15"/>
      <c r="HUU55" s="14"/>
      <c r="HUV55" s="15"/>
      <c r="HUW55" s="15"/>
      <c r="HUX55" s="14"/>
      <c r="HUY55" s="15"/>
      <c r="HUZ55" s="15"/>
      <c r="HVA55" s="14"/>
      <c r="HVB55" s="15"/>
      <c r="HVC55" s="15"/>
      <c r="HVD55" s="14"/>
      <c r="HVE55" s="15"/>
      <c r="HVF55" s="15"/>
      <c r="HVG55" s="14"/>
      <c r="HVH55" s="15"/>
      <c r="HVI55" s="15"/>
      <c r="HVJ55" s="14"/>
      <c r="HVK55" s="15"/>
      <c r="HVL55" s="15"/>
      <c r="HVM55" s="14"/>
      <c r="HVN55" s="15"/>
      <c r="HVO55" s="15"/>
      <c r="HVP55" s="14"/>
      <c r="HVQ55" s="15"/>
      <c r="HVR55" s="15"/>
      <c r="HVS55" s="14"/>
      <c r="HVT55" s="15"/>
      <c r="HVU55" s="15"/>
      <c r="HVV55" s="14"/>
      <c r="HVW55" s="15"/>
      <c r="HVX55" s="15"/>
      <c r="HVY55" s="14"/>
      <c r="HVZ55" s="15"/>
      <c r="HWA55" s="15"/>
      <c r="HWB55" s="14"/>
      <c r="HWC55" s="15"/>
      <c r="HWD55" s="15"/>
      <c r="HWE55" s="14"/>
      <c r="HWF55" s="15"/>
      <c r="HWG55" s="15"/>
      <c r="HWH55" s="14"/>
      <c r="HWI55" s="15"/>
      <c r="HWJ55" s="15"/>
      <c r="HWK55" s="14"/>
      <c r="HWL55" s="15"/>
      <c r="HWM55" s="15"/>
      <c r="HWN55" s="14"/>
      <c r="HWO55" s="15"/>
      <c r="HWP55" s="15"/>
      <c r="HWQ55" s="14"/>
      <c r="HWR55" s="15"/>
      <c r="HWS55" s="15"/>
      <c r="HWT55" s="14"/>
      <c r="HWU55" s="15"/>
      <c r="HWV55" s="15"/>
      <c r="HWW55" s="14"/>
      <c r="HWX55" s="15"/>
      <c r="HWY55" s="15"/>
      <c r="HWZ55" s="14"/>
      <c r="HXA55" s="15"/>
      <c r="HXB55" s="15"/>
      <c r="HXC55" s="14"/>
      <c r="HXD55" s="15"/>
      <c r="HXE55" s="15"/>
      <c r="HXF55" s="14"/>
      <c r="HXG55" s="15"/>
      <c r="HXH55" s="15"/>
      <c r="HXI55" s="14"/>
      <c r="HXJ55" s="15"/>
      <c r="HXK55" s="15"/>
      <c r="HXL55" s="14"/>
      <c r="HXM55" s="15"/>
      <c r="HXN55" s="15"/>
      <c r="HXO55" s="14"/>
      <c r="HXP55" s="15"/>
      <c r="HXQ55" s="15"/>
      <c r="HXR55" s="14"/>
      <c r="HXS55" s="15"/>
      <c r="HXT55" s="15"/>
      <c r="HXU55" s="14"/>
      <c r="HXV55" s="15"/>
      <c r="HXW55" s="15"/>
      <c r="HXX55" s="14"/>
      <c r="HXY55" s="15"/>
      <c r="HXZ55" s="15"/>
      <c r="HYA55" s="14"/>
      <c r="HYB55" s="15"/>
      <c r="HYC55" s="15"/>
      <c r="HYD55" s="14"/>
      <c r="HYE55" s="15"/>
      <c r="HYF55" s="15"/>
      <c r="HYG55" s="14"/>
      <c r="HYH55" s="15"/>
      <c r="HYI55" s="15"/>
      <c r="HYJ55" s="14"/>
      <c r="HYK55" s="15"/>
      <c r="HYL55" s="15"/>
      <c r="HYM55" s="14"/>
      <c r="HYN55" s="15"/>
      <c r="HYO55" s="15"/>
      <c r="HYP55" s="14"/>
      <c r="HYQ55" s="15"/>
      <c r="HYR55" s="15"/>
      <c r="HYS55" s="14"/>
      <c r="HYT55" s="15"/>
      <c r="HYU55" s="15"/>
      <c r="HYV55" s="14"/>
      <c r="HYW55" s="15"/>
      <c r="HYX55" s="15"/>
      <c r="HYY55" s="14"/>
      <c r="HYZ55" s="15"/>
      <c r="HZA55" s="15"/>
      <c r="HZB55" s="14"/>
      <c r="HZC55" s="15"/>
      <c r="HZD55" s="15"/>
      <c r="HZE55" s="14"/>
      <c r="HZF55" s="15"/>
      <c r="HZG55" s="15"/>
      <c r="HZH55" s="14"/>
      <c r="HZI55" s="15"/>
      <c r="HZJ55" s="15"/>
      <c r="HZK55" s="14"/>
      <c r="HZL55" s="15"/>
      <c r="HZM55" s="15"/>
      <c r="HZN55" s="14"/>
      <c r="HZO55" s="15"/>
      <c r="HZP55" s="15"/>
      <c r="HZQ55" s="14"/>
      <c r="HZR55" s="15"/>
      <c r="HZS55" s="15"/>
      <c r="HZT55" s="14"/>
      <c r="HZU55" s="15"/>
      <c r="HZV55" s="15"/>
      <c r="HZW55" s="14"/>
      <c r="HZX55" s="15"/>
      <c r="HZY55" s="15"/>
      <c r="HZZ55" s="14"/>
      <c r="IAA55" s="15"/>
      <c r="IAB55" s="15"/>
      <c r="IAC55" s="14"/>
      <c r="IAD55" s="15"/>
      <c r="IAE55" s="15"/>
      <c r="IAF55" s="14"/>
      <c r="IAG55" s="15"/>
      <c r="IAH55" s="15"/>
      <c r="IAI55" s="14"/>
      <c r="IAJ55" s="15"/>
      <c r="IAK55" s="15"/>
      <c r="IAL55" s="14"/>
      <c r="IAM55" s="15"/>
      <c r="IAN55" s="15"/>
      <c r="IAO55" s="14"/>
      <c r="IAP55" s="15"/>
      <c r="IAQ55" s="15"/>
      <c r="IAR55" s="14"/>
      <c r="IAS55" s="15"/>
      <c r="IAT55" s="15"/>
      <c r="IAU55" s="14"/>
      <c r="IAV55" s="15"/>
      <c r="IAW55" s="15"/>
      <c r="IAX55" s="14"/>
      <c r="IAY55" s="15"/>
      <c r="IAZ55" s="15"/>
      <c r="IBA55" s="14"/>
      <c r="IBB55" s="15"/>
      <c r="IBC55" s="15"/>
      <c r="IBD55" s="14"/>
      <c r="IBE55" s="15"/>
      <c r="IBF55" s="15"/>
      <c r="IBG55" s="14"/>
      <c r="IBH55" s="15"/>
      <c r="IBI55" s="15"/>
      <c r="IBJ55" s="14"/>
      <c r="IBK55" s="15"/>
      <c r="IBL55" s="15"/>
      <c r="IBM55" s="14"/>
      <c r="IBN55" s="15"/>
      <c r="IBO55" s="15"/>
      <c r="IBP55" s="14"/>
      <c r="IBQ55" s="15"/>
      <c r="IBR55" s="15"/>
      <c r="IBS55" s="14"/>
      <c r="IBT55" s="15"/>
      <c r="IBU55" s="15"/>
      <c r="IBV55" s="14"/>
      <c r="IBW55" s="15"/>
      <c r="IBX55" s="15"/>
      <c r="IBY55" s="14"/>
      <c r="IBZ55" s="15"/>
      <c r="ICA55" s="15"/>
      <c r="ICB55" s="14"/>
      <c r="ICC55" s="15"/>
      <c r="ICD55" s="15"/>
      <c r="ICE55" s="14"/>
      <c r="ICF55" s="15"/>
      <c r="ICG55" s="15"/>
      <c r="ICH55" s="14"/>
      <c r="ICI55" s="15"/>
      <c r="ICJ55" s="15"/>
      <c r="ICK55" s="14"/>
      <c r="ICL55" s="15"/>
      <c r="ICM55" s="15"/>
      <c r="ICN55" s="14"/>
      <c r="ICO55" s="15"/>
      <c r="ICP55" s="15"/>
      <c r="ICQ55" s="14"/>
      <c r="ICR55" s="15"/>
      <c r="ICS55" s="15"/>
      <c r="ICT55" s="14"/>
      <c r="ICU55" s="15"/>
      <c r="ICV55" s="15"/>
      <c r="ICW55" s="14"/>
      <c r="ICX55" s="15"/>
      <c r="ICY55" s="15"/>
      <c r="ICZ55" s="14"/>
      <c r="IDA55" s="15"/>
      <c r="IDB55" s="15"/>
      <c r="IDC55" s="14"/>
      <c r="IDD55" s="15"/>
      <c r="IDE55" s="15"/>
      <c r="IDF55" s="14"/>
      <c r="IDG55" s="15"/>
      <c r="IDH55" s="15"/>
      <c r="IDI55" s="14"/>
      <c r="IDJ55" s="15"/>
      <c r="IDK55" s="15"/>
      <c r="IDL55" s="14"/>
      <c r="IDM55" s="15"/>
      <c r="IDN55" s="15"/>
      <c r="IDO55" s="14"/>
      <c r="IDP55" s="15"/>
      <c r="IDQ55" s="15"/>
      <c r="IDR55" s="14"/>
      <c r="IDS55" s="15"/>
      <c r="IDT55" s="15"/>
      <c r="IDU55" s="14"/>
      <c r="IDV55" s="15"/>
      <c r="IDW55" s="15"/>
      <c r="IDX55" s="14"/>
      <c r="IDY55" s="15"/>
      <c r="IDZ55" s="15"/>
      <c r="IEA55" s="14"/>
      <c r="IEB55" s="15"/>
      <c r="IEC55" s="15"/>
      <c r="IED55" s="14"/>
      <c r="IEE55" s="15"/>
      <c r="IEF55" s="15"/>
      <c r="IEG55" s="14"/>
      <c r="IEH55" s="15"/>
      <c r="IEI55" s="15"/>
      <c r="IEJ55" s="14"/>
      <c r="IEK55" s="15"/>
      <c r="IEL55" s="15"/>
      <c r="IEM55" s="14"/>
      <c r="IEN55" s="15"/>
      <c r="IEO55" s="15"/>
      <c r="IEP55" s="14"/>
      <c r="IEQ55" s="15"/>
      <c r="IER55" s="15"/>
      <c r="IES55" s="14"/>
      <c r="IET55" s="15"/>
      <c r="IEU55" s="15"/>
      <c r="IEV55" s="14"/>
      <c r="IEW55" s="15"/>
      <c r="IEX55" s="15"/>
      <c r="IEY55" s="14"/>
      <c r="IEZ55" s="15"/>
      <c r="IFA55" s="15"/>
      <c r="IFB55" s="14"/>
      <c r="IFC55" s="15"/>
      <c r="IFD55" s="15"/>
      <c r="IFE55" s="14"/>
      <c r="IFF55" s="15"/>
      <c r="IFG55" s="15"/>
      <c r="IFH55" s="14"/>
      <c r="IFI55" s="15"/>
      <c r="IFJ55" s="15"/>
      <c r="IFK55" s="14"/>
      <c r="IFL55" s="15"/>
      <c r="IFM55" s="15"/>
      <c r="IFN55" s="14"/>
      <c r="IFO55" s="15"/>
      <c r="IFP55" s="15"/>
      <c r="IFQ55" s="14"/>
      <c r="IFR55" s="15"/>
      <c r="IFS55" s="15"/>
      <c r="IFT55" s="14"/>
      <c r="IFU55" s="15"/>
      <c r="IFV55" s="15"/>
      <c r="IFW55" s="14"/>
      <c r="IFX55" s="15"/>
      <c r="IFY55" s="15"/>
      <c r="IFZ55" s="14"/>
      <c r="IGA55" s="15"/>
      <c r="IGB55" s="15"/>
      <c r="IGC55" s="14"/>
      <c r="IGD55" s="15"/>
      <c r="IGE55" s="15"/>
      <c r="IGF55" s="14"/>
      <c r="IGG55" s="15"/>
      <c r="IGH55" s="15"/>
      <c r="IGI55" s="14"/>
      <c r="IGJ55" s="15"/>
      <c r="IGK55" s="15"/>
      <c r="IGL55" s="14"/>
      <c r="IGM55" s="15"/>
      <c r="IGN55" s="15"/>
      <c r="IGO55" s="14"/>
      <c r="IGP55" s="15"/>
      <c r="IGQ55" s="15"/>
      <c r="IGR55" s="14"/>
      <c r="IGS55" s="15"/>
      <c r="IGT55" s="15"/>
      <c r="IGU55" s="14"/>
      <c r="IGV55" s="15"/>
      <c r="IGW55" s="15"/>
      <c r="IGX55" s="14"/>
      <c r="IGY55" s="15"/>
      <c r="IGZ55" s="15"/>
      <c r="IHA55" s="14"/>
      <c r="IHB55" s="15"/>
      <c r="IHC55" s="15"/>
      <c r="IHD55" s="14"/>
      <c r="IHE55" s="15"/>
      <c r="IHF55" s="15"/>
      <c r="IHG55" s="14"/>
      <c r="IHH55" s="15"/>
      <c r="IHI55" s="15"/>
      <c r="IHJ55" s="14"/>
      <c r="IHK55" s="15"/>
      <c r="IHL55" s="15"/>
      <c r="IHM55" s="14"/>
      <c r="IHN55" s="15"/>
      <c r="IHO55" s="15"/>
      <c r="IHP55" s="14"/>
      <c r="IHQ55" s="15"/>
      <c r="IHR55" s="15"/>
      <c r="IHS55" s="14"/>
      <c r="IHT55" s="15"/>
      <c r="IHU55" s="15"/>
      <c r="IHV55" s="14"/>
      <c r="IHW55" s="15"/>
      <c r="IHX55" s="15"/>
      <c r="IHY55" s="14"/>
      <c r="IHZ55" s="15"/>
      <c r="IIA55" s="15"/>
      <c r="IIB55" s="14"/>
      <c r="IIC55" s="15"/>
      <c r="IID55" s="15"/>
      <c r="IIE55" s="14"/>
      <c r="IIF55" s="15"/>
      <c r="IIG55" s="15"/>
      <c r="IIH55" s="14"/>
      <c r="III55" s="15"/>
      <c r="IIJ55" s="15"/>
      <c r="IIK55" s="14"/>
      <c r="IIL55" s="15"/>
      <c r="IIM55" s="15"/>
      <c r="IIN55" s="14"/>
      <c r="IIO55" s="15"/>
      <c r="IIP55" s="15"/>
      <c r="IIQ55" s="14"/>
      <c r="IIR55" s="15"/>
      <c r="IIS55" s="15"/>
      <c r="IIT55" s="14"/>
      <c r="IIU55" s="15"/>
      <c r="IIV55" s="15"/>
      <c r="IIW55" s="14"/>
      <c r="IIX55" s="15"/>
      <c r="IIY55" s="15"/>
      <c r="IIZ55" s="14"/>
      <c r="IJA55" s="15"/>
      <c r="IJB55" s="15"/>
      <c r="IJC55" s="14"/>
      <c r="IJD55" s="15"/>
      <c r="IJE55" s="15"/>
      <c r="IJF55" s="14"/>
      <c r="IJG55" s="15"/>
      <c r="IJH55" s="15"/>
      <c r="IJI55" s="14"/>
      <c r="IJJ55" s="15"/>
      <c r="IJK55" s="15"/>
      <c r="IJL55" s="14"/>
      <c r="IJM55" s="15"/>
      <c r="IJN55" s="15"/>
      <c r="IJO55" s="14"/>
      <c r="IJP55" s="15"/>
      <c r="IJQ55" s="15"/>
      <c r="IJR55" s="14"/>
      <c r="IJS55" s="15"/>
      <c r="IJT55" s="15"/>
      <c r="IJU55" s="14"/>
      <c r="IJV55" s="15"/>
      <c r="IJW55" s="15"/>
      <c r="IJX55" s="14"/>
      <c r="IJY55" s="15"/>
      <c r="IJZ55" s="15"/>
      <c r="IKA55" s="14"/>
      <c r="IKB55" s="15"/>
      <c r="IKC55" s="15"/>
      <c r="IKD55" s="14"/>
      <c r="IKE55" s="15"/>
      <c r="IKF55" s="15"/>
      <c r="IKG55" s="14"/>
      <c r="IKH55" s="15"/>
      <c r="IKI55" s="15"/>
      <c r="IKJ55" s="14"/>
      <c r="IKK55" s="15"/>
      <c r="IKL55" s="15"/>
      <c r="IKM55" s="14"/>
      <c r="IKN55" s="15"/>
      <c r="IKO55" s="15"/>
      <c r="IKP55" s="14"/>
      <c r="IKQ55" s="15"/>
      <c r="IKR55" s="15"/>
      <c r="IKS55" s="14"/>
      <c r="IKT55" s="15"/>
      <c r="IKU55" s="15"/>
      <c r="IKV55" s="14"/>
      <c r="IKW55" s="15"/>
      <c r="IKX55" s="15"/>
      <c r="IKY55" s="14"/>
      <c r="IKZ55" s="15"/>
      <c r="ILA55" s="15"/>
      <c r="ILB55" s="14"/>
      <c r="ILC55" s="15"/>
      <c r="ILD55" s="15"/>
      <c r="ILE55" s="14"/>
      <c r="ILF55" s="15"/>
      <c r="ILG55" s="15"/>
      <c r="ILH55" s="14"/>
      <c r="ILI55" s="15"/>
      <c r="ILJ55" s="15"/>
      <c r="ILK55" s="14"/>
      <c r="ILL55" s="15"/>
      <c r="ILM55" s="15"/>
      <c r="ILN55" s="14"/>
      <c r="ILO55" s="15"/>
      <c r="ILP55" s="15"/>
      <c r="ILQ55" s="14"/>
      <c r="ILR55" s="15"/>
      <c r="ILS55" s="15"/>
      <c r="ILT55" s="14"/>
      <c r="ILU55" s="15"/>
      <c r="ILV55" s="15"/>
      <c r="ILW55" s="14"/>
      <c r="ILX55" s="15"/>
      <c r="ILY55" s="15"/>
      <c r="ILZ55" s="14"/>
      <c r="IMA55" s="15"/>
      <c r="IMB55" s="15"/>
      <c r="IMC55" s="14"/>
      <c r="IMD55" s="15"/>
      <c r="IME55" s="15"/>
      <c r="IMF55" s="14"/>
      <c r="IMG55" s="15"/>
      <c r="IMH55" s="15"/>
      <c r="IMI55" s="14"/>
      <c r="IMJ55" s="15"/>
      <c r="IMK55" s="15"/>
      <c r="IML55" s="14"/>
      <c r="IMM55" s="15"/>
      <c r="IMN55" s="15"/>
      <c r="IMO55" s="14"/>
      <c r="IMP55" s="15"/>
      <c r="IMQ55" s="15"/>
      <c r="IMR55" s="14"/>
      <c r="IMS55" s="15"/>
      <c r="IMT55" s="15"/>
      <c r="IMU55" s="14"/>
      <c r="IMV55" s="15"/>
      <c r="IMW55" s="15"/>
      <c r="IMX55" s="14"/>
      <c r="IMY55" s="15"/>
      <c r="IMZ55" s="15"/>
      <c r="INA55" s="14"/>
      <c r="INB55" s="15"/>
      <c r="INC55" s="15"/>
      <c r="IND55" s="14"/>
      <c r="INE55" s="15"/>
      <c r="INF55" s="15"/>
      <c r="ING55" s="14"/>
      <c r="INH55" s="15"/>
      <c r="INI55" s="15"/>
      <c r="INJ55" s="14"/>
      <c r="INK55" s="15"/>
      <c r="INL55" s="15"/>
      <c r="INM55" s="14"/>
      <c r="INN55" s="15"/>
      <c r="INO55" s="15"/>
      <c r="INP55" s="14"/>
      <c r="INQ55" s="15"/>
      <c r="INR55" s="15"/>
      <c r="INS55" s="14"/>
      <c r="INT55" s="15"/>
      <c r="INU55" s="15"/>
      <c r="INV55" s="14"/>
      <c r="INW55" s="15"/>
      <c r="INX55" s="15"/>
      <c r="INY55" s="14"/>
      <c r="INZ55" s="15"/>
      <c r="IOA55" s="15"/>
      <c r="IOB55" s="14"/>
      <c r="IOC55" s="15"/>
      <c r="IOD55" s="15"/>
      <c r="IOE55" s="14"/>
      <c r="IOF55" s="15"/>
      <c r="IOG55" s="15"/>
      <c r="IOH55" s="14"/>
      <c r="IOI55" s="15"/>
      <c r="IOJ55" s="15"/>
      <c r="IOK55" s="14"/>
      <c r="IOL55" s="15"/>
      <c r="IOM55" s="15"/>
      <c r="ION55" s="14"/>
      <c r="IOO55" s="15"/>
      <c r="IOP55" s="15"/>
      <c r="IOQ55" s="14"/>
      <c r="IOR55" s="15"/>
      <c r="IOS55" s="15"/>
      <c r="IOT55" s="14"/>
      <c r="IOU55" s="15"/>
      <c r="IOV55" s="15"/>
      <c r="IOW55" s="14"/>
      <c r="IOX55" s="15"/>
      <c r="IOY55" s="15"/>
      <c r="IOZ55" s="14"/>
      <c r="IPA55" s="15"/>
      <c r="IPB55" s="15"/>
      <c r="IPC55" s="14"/>
      <c r="IPD55" s="15"/>
      <c r="IPE55" s="15"/>
      <c r="IPF55" s="14"/>
      <c r="IPG55" s="15"/>
      <c r="IPH55" s="15"/>
      <c r="IPI55" s="14"/>
      <c r="IPJ55" s="15"/>
      <c r="IPK55" s="15"/>
      <c r="IPL55" s="14"/>
      <c r="IPM55" s="15"/>
      <c r="IPN55" s="15"/>
      <c r="IPO55" s="14"/>
      <c r="IPP55" s="15"/>
      <c r="IPQ55" s="15"/>
      <c r="IPR55" s="14"/>
      <c r="IPS55" s="15"/>
      <c r="IPT55" s="15"/>
      <c r="IPU55" s="14"/>
      <c r="IPV55" s="15"/>
      <c r="IPW55" s="15"/>
      <c r="IPX55" s="14"/>
      <c r="IPY55" s="15"/>
      <c r="IPZ55" s="15"/>
      <c r="IQA55" s="14"/>
      <c r="IQB55" s="15"/>
      <c r="IQC55" s="15"/>
      <c r="IQD55" s="14"/>
      <c r="IQE55" s="15"/>
      <c r="IQF55" s="15"/>
      <c r="IQG55" s="14"/>
      <c r="IQH55" s="15"/>
      <c r="IQI55" s="15"/>
      <c r="IQJ55" s="14"/>
      <c r="IQK55" s="15"/>
      <c r="IQL55" s="15"/>
      <c r="IQM55" s="14"/>
      <c r="IQN55" s="15"/>
      <c r="IQO55" s="15"/>
      <c r="IQP55" s="14"/>
      <c r="IQQ55" s="15"/>
      <c r="IQR55" s="15"/>
      <c r="IQS55" s="14"/>
      <c r="IQT55" s="15"/>
      <c r="IQU55" s="15"/>
      <c r="IQV55" s="14"/>
      <c r="IQW55" s="15"/>
      <c r="IQX55" s="15"/>
      <c r="IQY55" s="14"/>
      <c r="IQZ55" s="15"/>
      <c r="IRA55" s="15"/>
      <c r="IRB55" s="14"/>
      <c r="IRC55" s="15"/>
      <c r="IRD55" s="15"/>
      <c r="IRE55" s="14"/>
      <c r="IRF55" s="15"/>
      <c r="IRG55" s="15"/>
      <c r="IRH55" s="14"/>
      <c r="IRI55" s="15"/>
      <c r="IRJ55" s="15"/>
      <c r="IRK55" s="14"/>
      <c r="IRL55" s="15"/>
      <c r="IRM55" s="15"/>
      <c r="IRN55" s="14"/>
      <c r="IRO55" s="15"/>
      <c r="IRP55" s="15"/>
      <c r="IRQ55" s="14"/>
      <c r="IRR55" s="15"/>
      <c r="IRS55" s="15"/>
      <c r="IRT55" s="14"/>
      <c r="IRU55" s="15"/>
      <c r="IRV55" s="15"/>
      <c r="IRW55" s="14"/>
      <c r="IRX55" s="15"/>
      <c r="IRY55" s="15"/>
      <c r="IRZ55" s="14"/>
      <c r="ISA55" s="15"/>
      <c r="ISB55" s="15"/>
      <c r="ISC55" s="14"/>
      <c r="ISD55" s="15"/>
      <c r="ISE55" s="15"/>
      <c r="ISF55" s="14"/>
      <c r="ISG55" s="15"/>
      <c r="ISH55" s="15"/>
      <c r="ISI55" s="14"/>
      <c r="ISJ55" s="15"/>
      <c r="ISK55" s="15"/>
      <c r="ISL55" s="14"/>
      <c r="ISM55" s="15"/>
      <c r="ISN55" s="15"/>
      <c r="ISO55" s="14"/>
      <c r="ISP55" s="15"/>
      <c r="ISQ55" s="15"/>
      <c r="ISR55" s="14"/>
      <c r="ISS55" s="15"/>
      <c r="IST55" s="15"/>
      <c r="ISU55" s="14"/>
      <c r="ISV55" s="15"/>
      <c r="ISW55" s="15"/>
      <c r="ISX55" s="14"/>
      <c r="ISY55" s="15"/>
      <c r="ISZ55" s="15"/>
      <c r="ITA55" s="14"/>
      <c r="ITB55" s="15"/>
      <c r="ITC55" s="15"/>
      <c r="ITD55" s="14"/>
      <c r="ITE55" s="15"/>
      <c r="ITF55" s="15"/>
      <c r="ITG55" s="14"/>
      <c r="ITH55" s="15"/>
      <c r="ITI55" s="15"/>
      <c r="ITJ55" s="14"/>
      <c r="ITK55" s="15"/>
      <c r="ITL55" s="15"/>
      <c r="ITM55" s="14"/>
      <c r="ITN55" s="15"/>
      <c r="ITO55" s="15"/>
      <c r="ITP55" s="14"/>
      <c r="ITQ55" s="15"/>
      <c r="ITR55" s="15"/>
      <c r="ITS55" s="14"/>
      <c r="ITT55" s="15"/>
      <c r="ITU55" s="15"/>
      <c r="ITV55" s="14"/>
      <c r="ITW55" s="15"/>
      <c r="ITX55" s="15"/>
      <c r="ITY55" s="14"/>
      <c r="ITZ55" s="15"/>
      <c r="IUA55" s="15"/>
      <c r="IUB55" s="14"/>
      <c r="IUC55" s="15"/>
      <c r="IUD55" s="15"/>
      <c r="IUE55" s="14"/>
      <c r="IUF55" s="15"/>
      <c r="IUG55" s="15"/>
      <c r="IUH55" s="14"/>
      <c r="IUI55" s="15"/>
      <c r="IUJ55" s="15"/>
      <c r="IUK55" s="14"/>
      <c r="IUL55" s="15"/>
      <c r="IUM55" s="15"/>
      <c r="IUN55" s="14"/>
      <c r="IUO55" s="15"/>
      <c r="IUP55" s="15"/>
      <c r="IUQ55" s="14"/>
      <c r="IUR55" s="15"/>
      <c r="IUS55" s="15"/>
      <c r="IUT55" s="14"/>
      <c r="IUU55" s="15"/>
      <c r="IUV55" s="15"/>
      <c r="IUW55" s="14"/>
      <c r="IUX55" s="15"/>
      <c r="IUY55" s="15"/>
      <c r="IUZ55" s="14"/>
      <c r="IVA55" s="15"/>
      <c r="IVB55" s="15"/>
      <c r="IVC55" s="14"/>
      <c r="IVD55" s="15"/>
      <c r="IVE55" s="15"/>
      <c r="IVF55" s="14"/>
      <c r="IVG55" s="15"/>
      <c r="IVH55" s="15"/>
      <c r="IVI55" s="14"/>
      <c r="IVJ55" s="15"/>
      <c r="IVK55" s="15"/>
      <c r="IVL55" s="14"/>
      <c r="IVM55" s="15"/>
      <c r="IVN55" s="15"/>
      <c r="IVO55" s="14"/>
      <c r="IVP55" s="15"/>
      <c r="IVQ55" s="15"/>
      <c r="IVR55" s="14"/>
      <c r="IVS55" s="15"/>
      <c r="IVT55" s="15"/>
      <c r="IVU55" s="14"/>
      <c r="IVV55" s="15"/>
      <c r="IVW55" s="15"/>
      <c r="IVX55" s="14"/>
      <c r="IVY55" s="15"/>
      <c r="IVZ55" s="15"/>
      <c r="IWA55" s="14"/>
      <c r="IWB55" s="15"/>
      <c r="IWC55" s="15"/>
      <c r="IWD55" s="14"/>
      <c r="IWE55" s="15"/>
      <c r="IWF55" s="15"/>
      <c r="IWG55" s="14"/>
      <c r="IWH55" s="15"/>
      <c r="IWI55" s="15"/>
      <c r="IWJ55" s="14"/>
      <c r="IWK55" s="15"/>
      <c r="IWL55" s="15"/>
      <c r="IWM55" s="14"/>
      <c r="IWN55" s="15"/>
      <c r="IWO55" s="15"/>
      <c r="IWP55" s="14"/>
      <c r="IWQ55" s="15"/>
      <c r="IWR55" s="15"/>
      <c r="IWS55" s="14"/>
      <c r="IWT55" s="15"/>
      <c r="IWU55" s="15"/>
      <c r="IWV55" s="14"/>
      <c r="IWW55" s="15"/>
      <c r="IWX55" s="15"/>
      <c r="IWY55" s="14"/>
      <c r="IWZ55" s="15"/>
      <c r="IXA55" s="15"/>
      <c r="IXB55" s="14"/>
      <c r="IXC55" s="15"/>
      <c r="IXD55" s="15"/>
      <c r="IXE55" s="14"/>
      <c r="IXF55" s="15"/>
      <c r="IXG55" s="15"/>
      <c r="IXH55" s="14"/>
      <c r="IXI55" s="15"/>
      <c r="IXJ55" s="15"/>
      <c r="IXK55" s="14"/>
      <c r="IXL55" s="15"/>
      <c r="IXM55" s="15"/>
      <c r="IXN55" s="14"/>
      <c r="IXO55" s="15"/>
      <c r="IXP55" s="15"/>
      <c r="IXQ55" s="14"/>
      <c r="IXR55" s="15"/>
      <c r="IXS55" s="15"/>
      <c r="IXT55" s="14"/>
      <c r="IXU55" s="15"/>
      <c r="IXV55" s="15"/>
      <c r="IXW55" s="14"/>
      <c r="IXX55" s="15"/>
      <c r="IXY55" s="15"/>
      <c r="IXZ55" s="14"/>
      <c r="IYA55" s="15"/>
      <c r="IYB55" s="15"/>
      <c r="IYC55" s="14"/>
      <c r="IYD55" s="15"/>
      <c r="IYE55" s="15"/>
      <c r="IYF55" s="14"/>
      <c r="IYG55" s="15"/>
      <c r="IYH55" s="15"/>
      <c r="IYI55" s="14"/>
      <c r="IYJ55" s="15"/>
      <c r="IYK55" s="15"/>
      <c r="IYL55" s="14"/>
      <c r="IYM55" s="15"/>
      <c r="IYN55" s="15"/>
      <c r="IYO55" s="14"/>
      <c r="IYP55" s="15"/>
      <c r="IYQ55" s="15"/>
      <c r="IYR55" s="14"/>
      <c r="IYS55" s="15"/>
      <c r="IYT55" s="15"/>
      <c r="IYU55" s="14"/>
      <c r="IYV55" s="15"/>
      <c r="IYW55" s="15"/>
      <c r="IYX55" s="14"/>
      <c r="IYY55" s="15"/>
      <c r="IYZ55" s="15"/>
      <c r="IZA55" s="14"/>
      <c r="IZB55" s="15"/>
      <c r="IZC55" s="15"/>
      <c r="IZD55" s="14"/>
      <c r="IZE55" s="15"/>
      <c r="IZF55" s="15"/>
      <c r="IZG55" s="14"/>
      <c r="IZH55" s="15"/>
      <c r="IZI55" s="15"/>
      <c r="IZJ55" s="14"/>
      <c r="IZK55" s="15"/>
      <c r="IZL55" s="15"/>
      <c r="IZM55" s="14"/>
      <c r="IZN55" s="15"/>
      <c r="IZO55" s="15"/>
      <c r="IZP55" s="14"/>
      <c r="IZQ55" s="15"/>
      <c r="IZR55" s="15"/>
      <c r="IZS55" s="14"/>
      <c r="IZT55" s="15"/>
      <c r="IZU55" s="15"/>
      <c r="IZV55" s="14"/>
      <c r="IZW55" s="15"/>
      <c r="IZX55" s="15"/>
      <c r="IZY55" s="14"/>
      <c r="IZZ55" s="15"/>
      <c r="JAA55" s="15"/>
      <c r="JAB55" s="14"/>
      <c r="JAC55" s="15"/>
      <c r="JAD55" s="15"/>
      <c r="JAE55" s="14"/>
      <c r="JAF55" s="15"/>
      <c r="JAG55" s="15"/>
      <c r="JAH55" s="14"/>
      <c r="JAI55" s="15"/>
      <c r="JAJ55" s="15"/>
      <c r="JAK55" s="14"/>
      <c r="JAL55" s="15"/>
      <c r="JAM55" s="15"/>
      <c r="JAN55" s="14"/>
      <c r="JAO55" s="15"/>
      <c r="JAP55" s="15"/>
      <c r="JAQ55" s="14"/>
      <c r="JAR55" s="15"/>
      <c r="JAS55" s="15"/>
      <c r="JAT55" s="14"/>
      <c r="JAU55" s="15"/>
      <c r="JAV55" s="15"/>
      <c r="JAW55" s="14"/>
      <c r="JAX55" s="15"/>
      <c r="JAY55" s="15"/>
      <c r="JAZ55" s="14"/>
      <c r="JBA55" s="15"/>
      <c r="JBB55" s="15"/>
      <c r="JBC55" s="14"/>
      <c r="JBD55" s="15"/>
      <c r="JBE55" s="15"/>
      <c r="JBF55" s="14"/>
      <c r="JBG55" s="15"/>
      <c r="JBH55" s="15"/>
      <c r="JBI55" s="14"/>
      <c r="JBJ55" s="15"/>
      <c r="JBK55" s="15"/>
      <c r="JBL55" s="14"/>
      <c r="JBM55" s="15"/>
      <c r="JBN55" s="15"/>
      <c r="JBO55" s="14"/>
      <c r="JBP55" s="15"/>
      <c r="JBQ55" s="15"/>
      <c r="JBR55" s="14"/>
      <c r="JBS55" s="15"/>
      <c r="JBT55" s="15"/>
      <c r="JBU55" s="14"/>
      <c r="JBV55" s="15"/>
      <c r="JBW55" s="15"/>
      <c r="JBX55" s="14"/>
      <c r="JBY55" s="15"/>
      <c r="JBZ55" s="15"/>
      <c r="JCA55" s="14"/>
      <c r="JCB55" s="15"/>
      <c r="JCC55" s="15"/>
      <c r="JCD55" s="14"/>
      <c r="JCE55" s="15"/>
      <c r="JCF55" s="15"/>
      <c r="JCG55" s="14"/>
      <c r="JCH55" s="15"/>
      <c r="JCI55" s="15"/>
      <c r="JCJ55" s="14"/>
      <c r="JCK55" s="15"/>
      <c r="JCL55" s="15"/>
      <c r="JCM55" s="14"/>
      <c r="JCN55" s="15"/>
      <c r="JCO55" s="15"/>
      <c r="JCP55" s="14"/>
      <c r="JCQ55" s="15"/>
      <c r="JCR55" s="15"/>
      <c r="JCS55" s="14"/>
      <c r="JCT55" s="15"/>
      <c r="JCU55" s="15"/>
      <c r="JCV55" s="14"/>
      <c r="JCW55" s="15"/>
      <c r="JCX55" s="15"/>
      <c r="JCY55" s="14"/>
      <c r="JCZ55" s="15"/>
      <c r="JDA55" s="15"/>
      <c r="JDB55" s="14"/>
      <c r="JDC55" s="15"/>
      <c r="JDD55" s="15"/>
      <c r="JDE55" s="14"/>
      <c r="JDF55" s="15"/>
      <c r="JDG55" s="15"/>
      <c r="JDH55" s="14"/>
      <c r="JDI55" s="15"/>
      <c r="JDJ55" s="15"/>
      <c r="JDK55" s="14"/>
      <c r="JDL55" s="15"/>
      <c r="JDM55" s="15"/>
      <c r="JDN55" s="14"/>
      <c r="JDO55" s="15"/>
      <c r="JDP55" s="15"/>
      <c r="JDQ55" s="14"/>
      <c r="JDR55" s="15"/>
      <c r="JDS55" s="15"/>
      <c r="JDT55" s="14"/>
      <c r="JDU55" s="15"/>
      <c r="JDV55" s="15"/>
      <c r="JDW55" s="14"/>
      <c r="JDX55" s="15"/>
      <c r="JDY55" s="15"/>
      <c r="JDZ55" s="14"/>
      <c r="JEA55" s="15"/>
      <c r="JEB55" s="15"/>
      <c r="JEC55" s="14"/>
      <c r="JED55" s="15"/>
      <c r="JEE55" s="15"/>
      <c r="JEF55" s="14"/>
      <c r="JEG55" s="15"/>
      <c r="JEH55" s="15"/>
      <c r="JEI55" s="14"/>
      <c r="JEJ55" s="15"/>
      <c r="JEK55" s="15"/>
      <c r="JEL55" s="14"/>
      <c r="JEM55" s="15"/>
      <c r="JEN55" s="15"/>
      <c r="JEO55" s="14"/>
      <c r="JEP55" s="15"/>
      <c r="JEQ55" s="15"/>
      <c r="JER55" s="14"/>
      <c r="JES55" s="15"/>
      <c r="JET55" s="15"/>
      <c r="JEU55" s="14"/>
      <c r="JEV55" s="15"/>
      <c r="JEW55" s="15"/>
      <c r="JEX55" s="14"/>
      <c r="JEY55" s="15"/>
      <c r="JEZ55" s="15"/>
      <c r="JFA55" s="14"/>
      <c r="JFB55" s="15"/>
      <c r="JFC55" s="15"/>
      <c r="JFD55" s="14"/>
      <c r="JFE55" s="15"/>
      <c r="JFF55" s="15"/>
      <c r="JFG55" s="14"/>
      <c r="JFH55" s="15"/>
      <c r="JFI55" s="15"/>
      <c r="JFJ55" s="14"/>
      <c r="JFK55" s="15"/>
      <c r="JFL55" s="15"/>
      <c r="JFM55" s="14"/>
      <c r="JFN55" s="15"/>
      <c r="JFO55" s="15"/>
      <c r="JFP55" s="14"/>
      <c r="JFQ55" s="15"/>
      <c r="JFR55" s="15"/>
      <c r="JFS55" s="14"/>
      <c r="JFT55" s="15"/>
      <c r="JFU55" s="15"/>
      <c r="JFV55" s="14"/>
      <c r="JFW55" s="15"/>
      <c r="JFX55" s="15"/>
      <c r="JFY55" s="14"/>
      <c r="JFZ55" s="15"/>
      <c r="JGA55" s="15"/>
      <c r="JGB55" s="14"/>
      <c r="JGC55" s="15"/>
      <c r="JGD55" s="15"/>
      <c r="JGE55" s="14"/>
      <c r="JGF55" s="15"/>
      <c r="JGG55" s="15"/>
      <c r="JGH55" s="14"/>
      <c r="JGI55" s="15"/>
      <c r="JGJ55" s="15"/>
      <c r="JGK55" s="14"/>
      <c r="JGL55" s="15"/>
      <c r="JGM55" s="15"/>
      <c r="JGN55" s="14"/>
      <c r="JGO55" s="15"/>
      <c r="JGP55" s="15"/>
      <c r="JGQ55" s="14"/>
      <c r="JGR55" s="15"/>
      <c r="JGS55" s="15"/>
      <c r="JGT55" s="14"/>
      <c r="JGU55" s="15"/>
      <c r="JGV55" s="15"/>
      <c r="JGW55" s="14"/>
      <c r="JGX55" s="15"/>
      <c r="JGY55" s="15"/>
      <c r="JGZ55" s="14"/>
      <c r="JHA55" s="15"/>
      <c r="JHB55" s="15"/>
      <c r="JHC55" s="14"/>
      <c r="JHD55" s="15"/>
      <c r="JHE55" s="15"/>
      <c r="JHF55" s="14"/>
      <c r="JHG55" s="15"/>
      <c r="JHH55" s="15"/>
      <c r="JHI55" s="14"/>
      <c r="JHJ55" s="15"/>
      <c r="JHK55" s="15"/>
      <c r="JHL55" s="14"/>
      <c r="JHM55" s="15"/>
      <c r="JHN55" s="15"/>
      <c r="JHO55" s="14"/>
      <c r="JHP55" s="15"/>
      <c r="JHQ55" s="15"/>
      <c r="JHR55" s="14"/>
      <c r="JHS55" s="15"/>
      <c r="JHT55" s="15"/>
      <c r="JHU55" s="14"/>
      <c r="JHV55" s="15"/>
      <c r="JHW55" s="15"/>
      <c r="JHX55" s="14"/>
      <c r="JHY55" s="15"/>
      <c r="JHZ55" s="15"/>
      <c r="JIA55" s="14"/>
      <c r="JIB55" s="15"/>
      <c r="JIC55" s="15"/>
      <c r="JID55" s="14"/>
      <c r="JIE55" s="15"/>
      <c r="JIF55" s="15"/>
      <c r="JIG55" s="14"/>
      <c r="JIH55" s="15"/>
      <c r="JII55" s="15"/>
      <c r="JIJ55" s="14"/>
      <c r="JIK55" s="15"/>
      <c r="JIL55" s="15"/>
      <c r="JIM55" s="14"/>
      <c r="JIN55" s="15"/>
      <c r="JIO55" s="15"/>
      <c r="JIP55" s="14"/>
      <c r="JIQ55" s="15"/>
      <c r="JIR55" s="15"/>
      <c r="JIS55" s="14"/>
      <c r="JIT55" s="15"/>
      <c r="JIU55" s="15"/>
      <c r="JIV55" s="14"/>
      <c r="JIW55" s="15"/>
      <c r="JIX55" s="15"/>
      <c r="JIY55" s="14"/>
      <c r="JIZ55" s="15"/>
      <c r="JJA55" s="15"/>
      <c r="JJB55" s="14"/>
      <c r="JJC55" s="15"/>
      <c r="JJD55" s="15"/>
      <c r="JJE55" s="14"/>
      <c r="JJF55" s="15"/>
      <c r="JJG55" s="15"/>
      <c r="JJH55" s="14"/>
      <c r="JJI55" s="15"/>
      <c r="JJJ55" s="15"/>
      <c r="JJK55" s="14"/>
      <c r="JJL55" s="15"/>
      <c r="JJM55" s="15"/>
      <c r="JJN55" s="14"/>
      <c r="JJO55" s="15"/>
      <c r="JJP55" s="15"/>
      <c r="JJQ55" s="14"/>
      <c r="JJR55" s="15"/>
      <c r="JJS55" s="15"/>
      <c r="JJT55" s="14"/>
      <c r="JJU55" s="15"/>
      <c r="JJV55" s="15"/>
      <c r="JJW55" s="14"/>
      <c r="JJX55" s="15"/>
      <c r="JJY55" s="15"/>
      <c r="JJZ55" s="14"/>
      <c r="JKA55" s="15"/>
      <c r="JKB55" s="15"/>
      <c r="JKC55" s="14"/>
      <c r="JKD55" s="15"/>
      <c r="JKE55" s="15"/>
      <c r="JKF55" s="14"/>
      <c r="JKG55" s="15"/>
      <c r="JKH55" s="15"/>
      <c r="JKI55" s="14"/>
      <c r="JKJ55" s="15"/>
      <c r="JKK55" s="15"/>
      <c r="JKL55" s="14"/>
      <c r="JKM55" s="15"/>
      <c r="JKN55" s="15"/>
      <c r="JKO55" s="14"/>
      <c r="JKP55" s="15"/>
      <c r="JKQ55" s="15"/>
      <c r="JKR55" s="14"/>
      <c r="JKS55" s="15"/>
      <c r="JKT55" s="15"/>
      <c r="JKU55" s="14"/>
      <c r="JKV55" s="15"/>
      <c r="JKW55" s="15"/>
      <c r="JKX55" s="14"/>
      <c r="JKY55" s="15"/>
      <c r="JKZ55" s="15"/>
      <c r="JLA55" s="14"/>
      <c r="JLB55" s="15"/>
      <c r="JLC55" s="15"/>
      <c r="JLD55" s="14"/>
      <c r="JLE55" s="15"/>
      <c r="JLF55" s="15"/>
      <c r="JLG55" s="14"/>
      <c r="JLH55" s="15"/>
      <c r="JLI55" s="15"/>
      <c r="JLJ55" s="14"/>
      <c r="JLK55" s="15"/>
      <c r="JLL55" s="15"/>
      <c r="JLM55" s="14"/>
      <c r="JLN55" s="15"/>
      <c r="JLO55" s="15"/>
      <c r="JLP55" s="14"/>
      <c r="JLQ55" s="15"/>
      <c r="JLR55" s="15"/>
      <c r="JLS55" s="14"/>
      <c r="JLT55" s="15"/>
      <c r="JLU55" s="15"/>
      <c r="JLV55" s="14"/>
      <c r="JLW55" s="15"/>
      <c r="JLX55" s="15"/>
      <c r="JLY55" s="14"/>
      <c r="JLZ55" s="15"/>
      <c r="JMA55" s="15"/>
      <c r="JMB55" s="14"/>
      <c r="JMC55" s="15"/>
      <c r="JMD55" s="15"/>
      <c r="JME55" s="14"/>
      <c r="JMF55" s="15"/>
      <c r="JMG55" s="15"/>
      <c r="JMH55" s="14"/>
      <c r="JMI55" s="15"/>
      <c r="JMJ55" s="15"/>
      <c r="JMK55" s="14"/>
      <c r="JML55" s="15"/>
      <c r="JMM55" s="15"/>
      <c r="JMN55" s="14"/>
      <c r="JMO55" s="15"/>
      <c r="JMP55" s="15"/>
      <c r="JMQ55" s="14"/>
      <c r="JMR55" s="15"/>
      <c r="JMS55" s="15"/>
      <c r="JMT55" s="14"/>
      <c r="JMU55" s="15"/>
      <c r="JMV55" s="15"/>
      <c r="JMW55" s="14"/>
      <c r="JMX55" s="15"/>
      <c r="JMY55" s="15"/>
      <c r="JMZ55" s="14"/>
      <c r="JNA55" s="15"/>
      <c r="JNB55" s="15"/>
      <c r="JNC55" s="14"/>
      <c r="JND55" s="15"/>
      <c r="JNE55" s="15"/>
      <c r="JNF55" s="14"/>
      <c r="JNG55" s="15"/>
      <c r="JNH55" s="15"/>
      <c r="JNI55" s="14"/>
      <c r="JNJ55" s="15"/>
      <c r="JNK55" s="15"/>
      <c r="JNL55" s="14"/>
      <c r="JNM55" s="15"/>
      <c r="JNN55" s="15"/>
      <c r="JNO55" s="14"/>
      <c r="JNP55" s="15"/>
      <c r="JNQ55" s="15"/>
      <c r="JNR55" s="14"/>
      <c r="JNS55" s="15"/>
      <c r="JNT55" s="15"/>
      <c r="JNU55" s="14"/>
      <c r="JNV55" s="15"/>
      <c r="JNW55" s="15"/>
      <c r="JNX55" s="14"/>
      <c r="JNY55" s="15"/>
      <c r="JNZ55" s="15"/>
      <c r="JOA55" s="14"/>
      <c r="JOB55" s="15"/>
      <c r="JOC55" s="15"/>
      <c r="JOD55" s="14"/>
      <c r="JOE55" s="15"/>
      <c r="JOF55" s="15"/>
      <c r="JOG55" s="14"/>
      <c r="JOH55" s="15"/>
      <c r="JOI55" s="15"/>
      <c r="JOJ55" s="14"/>
      <c r="JOK55" s="15"/>
      <c r="JOL55" s="15"/>
      <c r="JOM55" s="14"/>
      <c r="JON55" s="15"/>
      <c r="JOO55" s="15"/>
      <c r="JOP55" s="14"/>
      <c r="JOQ55" s="15"/>
      <c r="JOR55" s="15"/>
      <c r="JOS55" s="14"/>
      <c r="JOT55" s="15"/>
      <c r="JOU55" s="15"/>
      <c r="JOV55" s="14"/>
      <c r="JOW55" s="15"/>
      <c r="JOX55" s="15"/>
      <c r="JOY55" s="14"/>
      <c r="JOZ55" s="15"/>
      <c r="JPA55" s="15"/>
      <c r="JPB55" s="14"/>
      <c r="JPC55" s="15"/>
      <c r="JPD55" s="15"/>
      <c r="JPE55" s="14"/>
      <c r="JPF55" s="15"/>
      <c r="JPG55" s="15"/>
      <c r="JPH55" s="14"/>
      <c r="JPI55" s="15"/>
      <c r="JPJ55" s="15"/>
      <c r="JPK55" s="14"/>
      <c r="JPL55" s="15"/>
      <c r="JPM55" s="15"/>
      <c r="JPN55" s="14"/>
      <c r="JPO55" s="15"/>
      <c r="JPP55" s="15"/>
      <c r="JPQ55" s="14"/>
      <c r="JPR55" s="15"/>
      <c r="JPS55" s="15"/>
      <c r="JPT55" s="14"/>
      <c r="JPU55" s="15"/>
      <c r="JPV55" s="15"/>
      <c r="JPW55" s="14"/>
      <c r="JPX55" s="15"/>
      <c r="JPY55" s="15"/>
      <c r="JPZ55" s="14"/>
      <c r="JQA55" s="15"/>
      <c r="JQB55" s="15"/>
      <c r="JQC55" s="14"/>
      <c r="JQD55" s="15"/>
      <c r="JQE55" s="15"/>
      <c r="JQF55" s="14"/>
      <c r="JQG55" s="15"/>
      <c r="JQH55" s="15"/>
      <c r="JQI55" s="14"/>
      <c r="JQJ55" s="15"/>
      <c r="JQK55" s="15"/>
      <c r="JQL55" s="14"/>
      <c r="JQM55" s="15"/>
      <c r="JQN55" s="15"/>
      <c r="JQO55" s="14"/>
      <c r="JQP55" s="15"/>
      <c r="JQQ55" s="15"/>
      <c r="JQR55" s="14"/>
      <c r="JQS55" s="15"/>
      <c r="JQT55" s="15"/>
      <c r="JQU55" s="14"/>
      <c r="JQV55" s="15"/>
      <c r="JQW55" s="15"/>
      <c r="JQX55" s="14"/>
      <c r="JQY55" s="15"/>
      <c r="JQZ55" s="15"/>
      <c r="JRA55" s="14"/>
      <c r="JRB55" s="15"/>
      <c r="JRC55" s="15"/>
      <c r="JRD55" s="14"/>
      <c r="JRE55" s="15"/>
      <c r="JRF55" s="15"/>
      <c r="JRG55" s="14"/>
      <c r="JRH55" s="15"/>
      <c r="JRI55" s="15"/>
      <c r="JRJ55" s="14"/>
      <c r="JRK55" s="15"/>
      <c r="JRL55" s="15"/>
      <c r="JRM55" s="14"/>
      <c r="JRN55" s="15"/>
      <c r="JRO55" s="15"/>
      <c r="JRP55" s="14"/>
      <c r="JRQ55" s="15"/>
      <c r="JRR55" s="15"/>
      <c r="JRS55" s="14"/>
      <c r="JRT55" s="15"/>
      <c r="JRU55" s="15"/>
      <c r="JRV55" s="14"/>
      <c r="JRW55" s="15"/>
      <c r="JRX55" s="15"/>
      <c r="JRY55" s="14"/>
      <c r="JRZ55" s="15"/>
      <c r="JSA55" s="15"/>
      <c r="JSB55" s="14"/>
      <c r="JSC55" s="15"/>
      <c r="JSD55" s="15"/>
      <c r="JSE55" s="14"/>
      <c r="JSF55" s="15"/>
      <c r="JSG55" s="15"/>
      <c r="JSH55" s="14"/>
      <c r="JSI55" s="15"/>
      <c r="JSJ55" s="15"/>
      <c r="JSK55" s="14"/>
      <c r="JSL55" s="15"/>
      <c r="JSM55" s="15"/>
      <c r="JSN55" s="14"/>
      <c r="JSO55" s="15"/>
      <c r="JSP55" s="15"/>
      <c r="JSQ55" s="14"/>
      <c r="JSR55" s="15"/>
      <c r="JSS55" s="15"/>
      <c r="JST55" s="14"/>
      <c r="JSU55" s="15"/>
      <c r="JSV55" s="15"/>
      <c r="JSW55" s="14"/>
      <c r="JSX55" s="15"/>
      <c r="JSY55" s="15"/>
      <c r="JSZ55" s="14"/>
      <c r="JTA55" s="15"/>
      <c r="JTB55" s="15"/>
      <c r="JTC55" s="14"/>
      <c r="JTD55" s="15"/>
      <c r="JTE55" s="15"/>
      <c r="JTF55" s="14"/>
      <c r="JTG55" s="15"/>
      <c r="JTH55" s="15"/>
      <c r="JTI55" s="14"/>
      <c r="JTJ55" s="15"/>
      <c r="JTK55" s="15"/>
      <c r="JTL55" s="14"/>
      <c r="JTM55" s="15"/>
      <c r="JTN55" s="15"/>
      <c r="JTO55" s="14"/>
      <c r="JTP55" s="15"/>
      <c r="JTQ55" s="15"/>
      <c r="JTR55" s="14"/>
      <c r="JTS55" s="15"/>
      <c r="JTT55" s="15"/>
      <c r="JTU55" s="14"/>
      <c r="JTV55" s="15"/>
      <c r="JTW55" s="15"/>
      <c r="JTX55" s="14"/>
      <c r="JTY55" s="15"/>
      <c r="JTZ55" s="15"/>
      <c r="JUA55" s="14"/>
      <c r="JUB55" s="15"/>
      <c r="JUC55" s="15"/>
      <c r="JUD55" s="14"/>
      <c r="JUE55" s="15"/>
      <c r="JUF55" s="15"/>
      <c r="JUG55" s="14"/>
      <c r="JUH55" s="15"/>
      <c r="JUI55" s="15"/>
      <c r="JUJ55" s="14"/>
      <c r="JUK55" s="15"/>
      <c r="JUL55" s="15"/>
      <c r="JUM55" s="14"/>
      <c r="JUN55" s="15"/>
      <c r="JUO55" s="15"/>
      <c r="JUP55" s="14"/>
      <c r="JUQ55" s="15"/>
      <c r="JUR55" s="15"/>
      <c r="JUS55" s="14"/>
      <c r="JUT55" s="15"/>
      <c r="JUU55" s="15"/>
      <c r="JUV55" s="14"/>
      <c r="JUW55" s="15"/>
      <c r="JUX55" s="15"/>
      <c r="JUY55" s="14"/>
      <c r="JUZ55" s="15"/>
      <c r="JVA55" s="15"/>
      <c r="JVB55" s="14"/>
      <c r="JVC55" s="15"/>
      <c r="JVD55" s="15"/>
      <c r="JVE55" s="14"/>
      <c r="JVF55" s="15"/>
      <c r="JVG55" s="15"/>
      <c r="JVH55" s="14"/>
      <c r="JVI55" s="15"/>
      <c r="JVJ55" s="15"/>
      <c r="JVK55" s="14"/>
      <c r="JVL55" s="15"/>
      <c r="JVM55" s="15"/>
      <c r="JVN55" s="14"/>
      <c r="JVO55" s="15"/>
      <c r="JVP55" s="15"/>
      <c r="JVQ55" s="14"/>
      <c r="JVR55" s="15"/>
      <c r="JVS55" s="15"/>
      <c r="JVT55" s="14"/>
      <c r="JVU55" s="15"/>
      <c r="JVV55" s="15"/>
      <c r="JVW55" s="14"/>
      <c r="JVX55" s="15"/>
      <c r="JVY55" s="15"/>
      <c r="JVZ55" s="14"/>
      <c r="JWA55" s="15"/>
      <c r="JWB55" s="15"/>
      <c r="JWC55" s="14"/>
      <c r="JWD55" s="15"/>
      <c r="JWE55" s="15"/>
      <c r="JWF55" s="14"/>
      <c r="JWG55" s="15"/>
      <c r="JWH55" s="15"/>
      <c r="JWI55" s="14"/>
      <c r="JWJ55" s="15"/>
      <c r="JWK55" s="15"/>
      <c r="JWL55" s="14"/>
      <c r="JWM55" s="15"/>
      <c r="JWN55" s="15"/>
      <c r="JWO55" s="14"/>
      <c r="JWP55" s="15"/>
      <c r="JWQ55" s="15"/>
      <c r="JWR55" s="14"/>
      <c r="JWS55" s="15"/>
      <c r="JWT55" s="15"/>
      <c r="JWU55" s="14"/>
      <c r="JWV55" s="15"/>
      <c r="JWW55" s="15"/>
      <c r="JWX55" s="14"/>
      <c r="JWY55" s="15"/>
      <c r="JWZ55" s="15"/>
      <c r="JXA55" s="14"/>
      <c r="JXB55" s="15"/>
      <c r="JXC55" s="15"/>
      <c r="JXD55" s="14"/>
      <c r="JXE55" s="15"/>
      <c r="JXF55" s="15"/>
      <c r="JXG55" s="14"/>
      <c r="JXH55" s="15"/>
      <c r="JXI55" s="15"/>
      <c r="JXJ55" s="14"/>
      <c r="JXK55" s="15"/>
      <c r="JXL55" s="15"/>
      <c r="JXM55" s="14"/>
      <c r="JXN55" s="15"/>
      <c r="JXO55" s="15"/>
      <c r="JXP55" s="14"/>
      <c r="JXQ55" s="15"/>
      <c r="JXR55" s="15"/>
      <c r="JXS55" s="14"/>
      <c r="JXT55" s="15"/>
      <c r="JXU55" s="15"/>
      <c r="JXV55" s="14"/>
      <c r="JXW55" s="15"/>
      <c r="JXX55" s="15"/>
      <c r="JXY55" s="14"/>
      <c r="JXZ55" s="15"/>
      <c r="JYA55" s="15"/>
      <c r="JYB55" s="14"/>
      <c r="JYC55" s="15"/>
      <c r="JYD55" s="15"/>
      <c r="JYE55" s="14"/>
      <c r="JYF55" s="15"/>
      <c r="JYG55" s="15"/>
      <c r="JYH55" s="14"/>
      <c r="JYI55" s="15"/>
      <c r="JYJ55" s="15"/>
      <c r="JYK55" s="14"/>
      <c r="JYL55" s="15"/>
      <c r="JYM55" s="15"/>
      <c r="JYN55" s="14"/>
      <c r="JYO55" s="15"/>
      <c r="JYP55" s="15"/>
      <c r="JYQ55" s="14"/>
      <c r="JYR55" s="15"/>
      <c r="JYS55" s="15"/>
      <c r="JYT55" s="14"/>
      <c r="JYU55" s="15"/>
      <c r="JYV55" s="15"/>
      <c r="JYW55" s="14"/>
      <c r="JYX55" s="15"/>
      <c r="JYY55" s="15"/>
      <c r="JYZ55" s="14"/>
      <c r="JZA55" s="15"/>
      <c r="JZB55" s="15"/>
      <c r="JZC55" s="14"/>
      <c r="JZD55" s="15"/>
      <c r="JZE55" s="15"/>
      <c r="JZF55" s="14"/>
      <c r="JZG55" s="15"/>
      <c r="JZH55" s="15"/>
      <c r="JZI55" s="14"/>
      <c r="JZJ55" s="15"/>
      <c r="JZK55" s="15"/>
      <c r="JZL55" s="14"/>
      <c r="JZM55" s="15"/>
      <c r="JZN55" s="15"/>
      <c r="JZO55" s="14"/>
      <c r="JZP55" s="15"/>
      <c r="JZQ55" s="15"/>
      <c r="JZR55" s="14"/>
      <c r="JZS55" s="15"/>
      <c r="JZT55" s="15"/>
      <c r="JZU55" s="14"/>
      <c r="JZV55" s="15"/>
      <c r="JZW55" s="15"/>
      <c r="JZX55" s="14"/>
      <c r="JZY55" s="15"/>
      <c r="JZZ55" s="15"/>
      <c r="KAA55" s="14"/>
      <c r="KAB55" s="15"/>
      <c r="KAC55" s="15"/>
      <c r="KAD55" s="14"/>
      <c r="KAE55" s="15"/>
      <c r="KAF55" s="15"/>
      <c r="KAG55" s="14"/>
      <c r="KAH55" s="15"/>
      <c r="KAI55" s="15"/>
      <c r="KAJ55" s="14"/>
      <c r="KAK55" s="15"/>
      <c r="KAL55" s="15"/>
      <c r="KAM55" s="14"/>
      <c r="KAN55" s="15"/>
      <c r="KAO55" s="15"/>
      <c r="KAP55" s="14"/>
      <c r="KAQ55" s="15"/>
      <c r="KAR55" s="15"/>
      <c r="KAS55" s="14"/>
      <c r="KAT55" s="15"/>
      <c r="KAU55" s="15"/>
      <c r="KAV55" s="14"/>
      <c r="KAW55" s="15"/>
      <c r="KAX55" s="15"/>
      <c r="KAY55" s="14"/>
      <c r="KAZ55" s="15"/>
      <c r="KBA55" s="15"/>
      <c r="KBB55" s="14"/>
      <c r="KBC55" s="15"/>
      <c r="KBD55" s="15"/>
      <c r="KBE55" s="14"/>
      <c r="KBF55" s="15"/>
      <c r="KBG55" s="15"/>
      <c r="KBH55" s="14"/>
      <c r="KBI55" s="15"/>
      <c r="KBJ55" s="15"/>
      <c r="KBK55" s="14"/>
      <c r="KBL55" s="15"/>
      <c r="KBM55" s="15"/>
      <c r="KBN55" s="14"/>
      <c r="KBO55" s="15"/>
      <c r="KBP55" s="15"/>
      <c r="KBQ55" s="14"/>
      <c r="KBR55" s="15"/>
      <c r="KBS55" s="15"/>
      <c r="KBT55" s="14"/>
      <c r="KBU55" s="15"/>
      <c r="KBV55" s="15"/>
      <c r="KBW55" s="14"/>
      <c r="KBX55" s="15"/>
      <c r="KBY55" s="15"/>
      <c r="KBZ55" s="14"/>
      <c r="KCA55" s="15"/>
      <c r="KCB55" s="15"/>
      <c r="KCC55" s="14"/>
      <c r="KCD55" s="15"/>
      <c r="KCE55" s="15"/>
      <c r="KCF55" s="14"/>
      <c r="KCG55" s="15"/>
      <c r="KCH55" s="15"/>
      <c r="KCI55" s="14"/>
      <c r="KCJ55" s="15"/>
      <c r="KCK55" s="15"/>
      <c r="KCL55" s="14"/>
      <c r="KCM55" s="15"/>
      <c r="KCN55" s="15"/>
      <c r="KCO55" s="14"/>
      <c r="KCP55" s="15"/>
      <c r="KCQ55" s="15"/>
      <c r="KCR55" s="14"/>
      <c r="KCS55" s="15"/>
      <c r="KCT55" s="15"/>
      <c r="KCU55" s="14"/>
      <c r="KCV55" s="15"/>
      <c r="KCW55" s="15"/>
      <c r="KCX55" s="14"/>
      <c r="KCY55" s="15"/>
      <c r="KCZ55" s="15"/>
      <c r="KDA55" s="14"/>
      <c r="KDB55" s="15"/>
      <c r="KDC55" s="15"/>
      <c r="KDD55" s="14"/>
      <c r="KDE55" s="15"/>
      <c r="KDF55" s="15"/>
      <c r="KDG55" s="14"/>
      <c r="KDH55" s="15"/>
      <c r="KDI55" s="15"/>
      <c r="KDJ55" s="14"/>
      <c r="KDK55" s="15"/>
      <c r="KDL55" s="15"/>
      <c r="KDM55" s="14"/>
      <c r="KDN55" s="15"/>
      <c r="KDO55" s="15"/>
      <c r="KDP55" s="14"/>
      <c r="KDQ55" s="15"/>
      <c r="KDR55" s="15"/>
      <c r="KDS55" s="14"/>
      <c r="KDT55" s="15"/>
      <c r="KDU55" s="15"/>
      <c r="KDV55" s="14"/>
      <c r="KDW55" s="15"/>
      <c r="KDX55" s="15"/>
      <c r="KDY55" s="14"/>
      <c r="KDZ55" s="15"/>
      <c r="KEA55" s="15"/>
      <c r="KEB55" s="14"/>
      <c r="KEC55" s="15"/>
      <c r="KED55" s="15"/>
      <c r="KEE55" s="14"/>
      <c r="KEF55" s="15"/>
      <c r="KEG55" s="15"/>
      <c r="KEH55" s="14"/>
      <c r="KEI55" s="15"/>
      <c r="KEJ55" s="15"/>
      <c r="KEK55" s="14"/>
      <c r="KEL55" s="15"/>
      <c r="KEM55" s="15"/>
      <c r="KEN55" s="14"/>
      <c r="KEO55" s="15"/>
      <c r="KEP55" s="15"/>
      <c r="KEQ55" s="14"/>
      <c r="KER55" s="15"/>
      <c r="KES55" s="15"/>
      <c r="KET55" s="14"/>
      <c r="KEU55" s="15"/>
      <c r="KEV55" s="15"/>
      <c r="KEW55" s="14"/>
      <c r="KEX55" s="15"/>
      <c r="KEY55" s="15"/>
      <c r="KEZ55" s="14"/>
      <c r="KFA55" s="15"/>
      <c r="KFB55" s="15"/>
      <c r="KFC55" s="14"/>
      <c r="KFD55" s="15"/>
      <c r="KFE55" s="15"/>
      <c r="KFF55" s="14"/>
      <c r="KFG55" s="15"/>
      <c r="KFH55" s="15"/>
      <c r="KFI55" s="14"/>
      <c r="KFJ55" s="15"/>
      <c r="KFK55" s="15"/>
      <c r="KFL55" s="14"/>
      <c r="KFM55" s="15"/>
      <c r="KFN55" s="15"/>
      <c r="KFO55" s="14"/>
      <c r="KFP55" s="15"/>
      <c r="KFQ55" s="15"/>
      <c r="KFR55" s="14"/>
      <c r="KFS55" s="15"/>
      <c r="KFT55" s="15"/>
      <c r="KFU55" s="14"/>
      <c r="KFV55" s="15"/>
      <c r="KFW55" s="15"/>
      <c r="KFX55" s="14"/>
      <c r="KFY55" s="15"/>
      <c r="KFZ55" s="15"/>
      <c r="KGA55" s="14"/>
      <c r="KGB55" s="15"/>
      <c r="KGC55" s="15"/>
      <c r="KGD55" s="14"/>
      <c r="KGE55" s="15"/>
      <c r="KGF55" s="15"/>
      <c r="KGG55" s="14"/>
      <c r="KGH55" s="15"/>
      <c r="KGI55" s="15"/>
      <c r="KGJ55" s="14"/>
      <c r="KGK55" s="15"/>
      <c r="KGL55" s="15"/>
      <c r="KGM55" s="14"/>
      <c r="KGN55" s="15"/>
      <c r="KGO55" s="15"/>
      <c r="KGP55" s="14"/>
      <c r="KGQ55" s="15"/>
      <c r="KGR55" s="15"/>
      <c r="KGS55" s="14"/>
      <c r="KGT55" s="15"/>
      <c r="KGU55" s="15"/>
      <c r="KGV55" s="14"/>
      <c r="KGW55" s="15"/>
      <c r="KGX55" s="15"/>
      <c r="KGY55" s="14"/>
      <c r="KGZ55" s="15"/>
      <c r="KHA55" s="15"/>
      <c r="KHB55" s="14"/>
      <c r="KHC55" s="15"/>
      <c r="KHD55" s="15"/>
      <c r="KHE55" s="14"/>
      <c r="KHF55" s="15"/>
      <c r="KHG55" s="15"/>
      <c r="KHH55" s="14"/>
      <c r="KHI55" s="15"/>
      <c r="KHJ55" s="15"/>
      <c r="KHK55" s="14"/>
      <c r="KHL55" s="15"/>
      <c r="KHM55" s="15"/>
      <c r="KHN55" s="14"/>
      <c r="KHO55" s="15"/>
      <c r="KHP55" s="15"/>
      <c r="KHQ55" s="14"/>
      <c r="KHR55" s="15"/>
      <c r="KHS55" s="15"/>
      <c r="KHT55" s="14"/>
      <c r="KHU55" s="15"/>
      <c r="KHV55" s="15"/>
      <c r="KHW55" s="14"/>
      <c r="KHX55" s="15"/>
      <c r="KHY55" s="15"/>
      <c r="KHZ55" s="14"/>
      <c r="KIA55" s="15"/>
      <c r="KIB55" s="15"/>
      <c r="KIC55" s="14"/>
      <c r="KID55" s="15"/>
      <c r="KIE55" s="15"/>
      <c r="KIF55" s="14"/>
      <c r="KIG55" s="15"/>
      <c r="KIH55" s="15"/>
      <c r="KII55" s="14"/>
      <c r="KIJ55" s="15"/>
      <c r="KIK55" s="15"/>
      <c r="KIL55" s="14"/>
      <c r="KIM55" s="15"/>
      <c r="KIN55" s="15"/>
      <c r="KIO55" s="14"/>
      <c r="KIP55" s="15"/>
      <c r="KIQ55" s="15"/>
      <c r="KIR55" s="14"/>
      <c r="KIS55" s="15"/>
      <c r="KIT55" s="15"/>
      <c r="KIU55" s="14"/>
      <c r="KIV55" s="15"/>
      <c r="KIW55" s="15"/>
      <c r="KIX55" s="14"/>
      <c r="KIY55" s="15"/>
      <c r="KIZ55" s="15"/>
      <c r="KJA55" s="14"/>
      <c r="KJB55" s="15"/>
      <c r="KJC55" s="15"/>
      <c r="KJD55" s="14"/>
      <c r="KJE55" s="15"/>
      <c r="KJF55" s="15"/>
      <c r="KJG55" s="14"/>
      <c r="KJH55" s="15"/>
      <c r="KJI55" s="15"/>
      <c r="KJJ55" s="14"/>
      <c r="KJK55" s="15"/>
      <c r="KJL55" s="15"/>
      <c r="KJM55" s="14"/>
      <c r="KJN55" s="15"/>
      <c r="KJO55" s="15"/>
      <c r="KJP55" s="14"/>
      <c r="KJQ55" s="15"/>
      <c r="KJR55" s="15"/>
      <c r="KJS55" s="14"/>
      <c r="KJT55" s="15"/>
      <c r="KJU55" s="15"/>
      <c r="KJV55" s="14"/>
      <c r="KJW55" s="15"/>
      <c r="KJX55" s="15"/>
      <c r="KJY55" s="14"/>
      <c r="KJZ55" s="15"/>
      <c r="KKA55" s="15"/>
      <c r="KKB55" s="14"/>
      <c r="KKC55" s="15"/>
      <c r="KKD55" s="15"/>
      <c r="KKE55" s="14"/>
      <c r="KKF55" s="15"/>
      <c r="KKG55" s="15"/>
      <c r="KKH55" s="14"/>
      <c r="KKI55" s="15"/>
      <c r="KKJ55" s="15"/>
      <c r="KKK55" s="14"/>
      <c r="KKL55" s="15"/>
      <c r="KKM55" s="15"/>
      <c r="KKN55" s="14"/>
      <c r="KKO55" s="15"/>
      <c r="KKP55" s="15"/>
      <c r="KKQ55" s="14"/>
      <c r="KKR55" s="15"/>
      <c r="KKS55" s="15"/>
      <c r="KKT55" s="14"/>
      <c r="KKU55" s="15"/>
      <c r="KKV55" s="15"/>
      <c r="KKW55" s="14"/>
      <c r="KKX55" s="15"/>
      <c r="KKY55" s="15"/>
      <c r="KKZ55" s="14"/>
      <c r="KLA55" s="15"/>
      <c r="KLB55" s="15"/>
      <c r="KLC55" s="14"/>
      <c r="KLD55" s="15"/>
      <c r="KLE55" s="15"/>
      <c r="KLF55" s="14"/>
      <c r="KLG55" s="15"/>
      <c r="KLH55" s="15"/>
      <c r="KLI55" s="14"/>
      <c r="KLJ55" s="15"/>
      <c r="KLK55" s="15"/>
      <c r="KLL55" s="14"/>
      <c r="KLM55" s="15"/>
      <c r="KLN55" s="15"/>
      <c r="KLO55" s="14"/>
      <c r="KLP55" s="15"/>
      <c r="KLQ55" s="15"/>
      <c r="KLR55" s="14"/>
      <c r="KLS55" s="15"/>
      <c r="KLT55" s="15"/>
      <c r="KLU55" s="14"/>
      <c r="KLV55" s="15"/>
      <c r="KLW55" s="15"/>
      <c r="KLX55" s="14"/>
      <c r="KLY55" s="15"/>
      <c r="KLZ55" s="15"/>
      <c r="KMA55" s="14"/>
      <c r="KMB55" s="15"/>
      <c r="KMC55" s="15"/>
      <c r="KMD55" s="14"/>
      <c r="KME55" s="15"/>
      <c r="KMF55" s="15"/>
      <c r="KMG55" s="14"/>
      <c r="KMH55" s="15"/>
      <c r="KMI55" s="15"/>
      <c r="KMJ55" s="14"/>
      <c r="KMK55" s="15"/>
      <c r="KML55" s="15"/>
      <c r="KMM55" s="14"/>
      <c r="KMN55" s="15"/>
      <c r="KMO55" s="15"/>
      <c r="KMP55" s="14"/>
      <c r="KMQ55" s="15"/>
      <c r="KMR55" s="15"/>
      <c r="KMS55" s="14"/>
      <c r="KMT55" s="15"/>
      <c r="KMU55" s="15"/>
      <c r="KMV55" s="14"/>
      <c r="KMW55" s="15"/>
      <c r="KMX55" s="15"/>
      <c r="KMY55" s="14"/>
      <c r="KMZ55" s="15"/>
      <c r="KNA55" s="15"/>
      <c r="KNB55" s="14"/>
      <c r="KNC55" s="15"/>
      <c r="KND55" s="15"/>
      <c r="KNE55" s="14"/>
      <c r="KNF55" s="15"/>
      <c r="KNG55" s="15"/>
      <c r="KNH55" s="14"/>
      <c r="KNI55" s="15"/>
      <c r="KNJ55" s="15"/>
      <c r="KNK55" s="14"/>
      <c r="KNL55" s="15"/>
      <c r="KNM55" s="15"/>
      <c r="KNN55" s="14"/>
      <c r="KNO55" s="15"/>
      <c r="KNP55" s="15"/>
      <c r="KNQ55" s="14"/>
      <c r="KNR55" s="15"/>
      <c r="KNS55" s="15"/>
      <c r="KNT55" s="14"/>
      <c r="KNU55" s="15"/>
      <c r="KNV55" s="15"/>
      <c r="KNW55" s="14"/>
      <c r="KNX55" s="15"/>
      <c r="KNY55" s="15"/>
      <c r="KNZ55" s="14"/>
      <c r="KOA55" s="15"/>
      <c r="KOB55" s="15"/>
      <c r="KOC55" s="14"/>
      <c r="KOD55" s="15"/>
      <c r="KOE55" s="15"/>
      <c r="KOF55" s="14"/>
      <c r="KOG55" s="15"/>
      <c r="KOH55" s="15"/>
      <c r="KOI55" s="14"/>
      <c r="KOJ55" s="15"/>
      <c r="KOK55" s="15"/>
      <c r="KOL55" s="14"/>
      <c r="KOM55" s="15"/>
      <c r="KON55" s="15"/>
      <c r="KOO55" s="14"/>
      <c r="KOP55" s="15"/>
      <c r="KOQ55" s="15"/>
      <c r="KOR55" s="14"/>
      <c r="KOS55" s="15"/>
      <c r="KOT55" s="15"/>
      <c r="KOU55" s="14"/>
      <c r="KOV55" s="15"/>
      <c r="KOW55" s="15"/>
      <c r="KOX55" s="14"/>
      <c r="KOY55" s="15"/>
      <c r="KOZ55" s="15"/>
      <c r="KPA55" s="14"/>
      <c r="KPB55" s="15"/>
      <c r="KPC55" s="15"/>
      <c r="KPD55" s="14"/>
      <c r="KPE55" s="15"/>
      <c r="KPF55" s="15"/>
      <c r="KPG55" s="14"/>
      <c r="KPH55" s="15"/>
      <c r="KPI55" s="15"/>
      <c r="KPJ55" s="14"/>
      <c r="KPK55" s="15"/>
      <c r="KPL55" s="15"/>
      <c r="KPM55" s="14"/>
      <c r="KPN55" s="15"/>
      <c r="KPO55" s="15"/>
      <c r="KPP55" s="14"/>
      <c r="KPQ55" s="15"/>
      <c r="KPR55" s="15"/>
      <c r="KPS55" s="14"/>
      <c r="KPT55" s="15"/>
      <c r="KPU55" s="15"/>
      <c r="KPV55" s="14"/>
      <c r="KPW55" s="15"/>
      <c r="KPX55" s="15"/>
      <c r="KPY55" s="14"/>
      <c r="KPZ55" s="15"/>
      <c r="KQA55" s="15"/>
      <c r="KQB55" s="14"/>
      <c r="KQC55" s="15"/>
      <c r="KQD55" s="15"/>
      <c r="KQE55" s="14"/>
      <c r="KQF55" s="15"/>
      <c r="KQG55" s="15"/>
      <c r="KQH55" s="14"/>
      <c r="KQI55" s="15"/>
      <c r="KQJ55" s="15"/>
      <c r="KQK55" s="14"/>
      <c r="KQL55" s="15"/>
      <c r="KQM55" s="15"/>
      <c r="KQN55" s="14"/>
      <c r="KQO55" s="15"/>
      <c r="KQP55" s="15"/>
      <c r="KQQ55" s="14"/>
      <c r="KQR55" s="15"/>
      <c r="KQS55" s="15"/>
      <c r="KQT55" s="14"/>
      <c r="KQU55" s="15"/>
      <c r="KQV55" s="15"/>
      <c r="KQW55" s="14"/>
      <c r="KQX55" s="15"/>
      <c r="KQY55" s="15"/>
      <c r="KQZ55" s="14"/>
      <c r="KRA55" s="15"/>
      <c r="KRB55" s="15"/>
      <c r="KRC55" s="14"/>
      <c r="KRD55" s="15"/>
      <c r="KRE55" s="15"/>
      <c r="KRF55" s="14"/>
      <c r="KRG55" s="15"/>
      <c r="KRH55" s="15"/>
      <c r="KRI55" s="14"/>
      <c r="KRJ55" s="15"/>
      <c r="KRK55" s="15"/>
      <c r="KRL55" s="14"/>
      <c r="KRM55" s="15"/>
      <c r="KRN55" s="15"/>
      <c r="KRO55" s="14"/>
      <c r="KRP55" s="15"/>
      <c r="KRQ55" s="15"/>
      <c r="KRR55" s="14"/>
      <c r="KRS55" s="15"/>
      <c r="KRT55" s="15"/>
      <c r="KRU55" s="14"/>
      <c r="KRV55" s="15"/>
      <c r="KRW55" s="15"/>
      <c r="KRX55" s="14"/>
      <c r="KRY55" s="15"/>
      <c r="KRZ55" s="15"/>
      <c r="KSA55" s="14"/>
      <c r="KSB55" s="15"/>
      <c r="KSC55" s="15"/>
      <c r="KSD55" s="14"/>
      <c r="KSE55" s="15"/>
      <c r="KSF55" s="15"/>
      <c r="KSG55" s="14"/>
      <c r="KSH55" s="15"/>
      <c r="KSI55" s="15"/>
      <c r="KSJ55" s="14"/>
      <c r="KSK55" s="15"/>
      <c r="KSL55" s="15"/>
      <c r="KSM55" s="14"/>
      <c r="KSN55" s="15"/>
      <c r="KSO55" s="15"/>
      <c r="KSP55" s="14"/>
      <c r="KSQ55" s="15"/>
      <c r="KSR55" s="15"/>
      <c r="KSS55" s="14"/>
      <c r="KST55" s="15"/>
      <c r="KSU55" s="15"/>
      <c r="KSV55" s="14"/>
      <c r="KSW55" s="15"/>
      <c r="KSX55" s="15"/>
      <c r="KSY55" s="14"/>
      <c r="KSZ55" s="15"/>
      <c r="KTA55" s="15"/>
      <c r="KTB55" s="14"/>
      <c r="KTC55" s="15"/>
      <c r="KTD55" s="15"/>
      <c r="KTE55" s="14"/>
      <c r="KTF55" s="15"/>
      <c r="KTG55" s="15"/>
      <c r="KTH55" s="14"/>
      <c r="KTI55" s="15"/>
      <c r="KTJ55" s="15"/>
      <c r="KTK55" s="14"/>
      <c r="KTL55" s="15"/>
      <c r="KTM55" s="15"/>
      <c r="KTN55" s="14"/>
      <c r="KTO55" s="15"/>
      <c r="KTP55" s="15"/>
      <c r="KTQ55" s="14"/>
      <c r="KTR55" s="15"/>
      <c r="KTS55" s="15"/>
      <c r="KTT55" s="14"/>
      <c r="KTU55" s="15"/>
      <c r="KTV55" s="15"/>
      <c r="KTW55" s="14"/>
      <c r="KTX55" s="15"/>
      <c r="KTY55" s="15"/>
      <c r="KTZ55" s="14"/>
      <c r="KUA55" s="15"/>
      <c r="KUB55" s="15"/>
      <c r="KUC55" s="14"/>
      <c r="KUD55" s="15"/>
      <c r="KUE55" s="15"/>
      <c r="KUF55" s="14"/>
      <c r="KUG55" s="15"/>
      <c r="KUH55" s="15"/>
      <c r="KUI55" s="14"/>
      <c r="KUJ55" s="15"/>
      <c r="KUK55" s="15"/>
      <c r="KUL55" s="14"/>
      <c r="KUM55" s="15"/>
      <c r="KUN55" s="15"/>
      <c r="KUO55" s="14"/>
      <c r="KUP55" s="15"/>
      <c r="KUQ55" s="15"/>
      <c r="KUR55" s="14"/>
      <c r="KUS55" s="15"/>
      <c r="KUT55" s="15"/>
      <c r="KUU55" s="14"/>
      <c r="KUV55" s="15"/>
      <c r="KUW55" s="15"/>
      <c r="KUX55" s="14"/>
      <c r="KUY55" s="15"/>
      <c r="KUZ55" s="15"/>
      <c r="KVA55" s="14"/>
      <c r="KVB55" s="15"/>
      <c r="KVC55" s="15"/>
      <c r="KVD55" s="14"/>
      <c r="KVE55" s="15"/>
      <c r="KVF55" s="15"/>
      <c r="KVG55" s="14"/>
      <c r="KVH55" s="15"/>
      <c r="KVI55" s="15"/>
      <c r="KVJ55" s="14"/>
      <c r="KVK55" s="15"/>
      <c r="KVL55" s="15"/>
      <c r="KVM55" s="14"/>
      <c r="KVN55" s="15"/>
      <c r="KVO55" s="15"/>
      <c r="KVP55" s="14"/>
      <c r="KVQ55" s="15"/>
      <c r="KVR55" s="15"/>
      <c r="KVS55" s="14"/>
      <c r="KVT55" s="15"/>
      <c r="KVU55" s="15"/>
      <c r="KVV55" s="14"/>
      <c r="KVW55" s="15"/>
      <c r="KVX55" s="15"/>
      <c r="KVY55" s="14"/>
      <c r="KVZ55" s="15"/>
      <c r="KWA55" s="15"/>
      <c r="KWB55" s="14"/>
      <c r="KWC55" s="15"/>
      <c r="KWD55" s="15"/>
      <c r="KWE55" s="14"/>
      <c r="KWF55" s="15"/>
      <c r="KWG55" s="15"/>
      <c r="KWH55" s="14"/>
      <c r="KWI55" s="15"/>
      <c r="KWJ55" s="15"/>
      <c r="KWK55" s="14"/>
      <c r="KWL55" s="15"/>
      <c r="KWM55" s="15"/>
      <c r="KWN55" s="14"/>
      <c r="KWO55" s="15"/>
      <c r="KWP55" s="15"/>
      <c r="KWQ55" s="14"/>
      <c r="KWR55" s="15"/>
      <c r="KWS55" s="15"/>
      <c r="KWT55" s="14"/>
      <c r="KWU55" s="15"/>
      <c r="KWV55" s="15"/>
      <c r="KWW55" s="14"/>
      <c r="KWX55" s="15"/>
      <c r="KWY55" s="15"/>
      <c r="KWZ55" s="14"/>
      <c r="KXA55" s="15"/>
      <c r="KXB55" s="15"/>
      <c r="KXC55" s="14"/>
      <c r="KXD55" s="15"/>
      <c r="KXE55" s="15"/>
      <c r="KXF55" s="14"/>
      <c r="KXG55" s="15"/>
      <c r="KXH55" s="15"/>
      <c r="KXI55" s="14"/>
      <c r="KXJ55" s="15"/>
      <c r="KXK55" s="15"/>
      <c r="KXL55" s="14"/>
      <c r="KXM55" s="15"/>
      <c r="KXN55" s="15"/>
      <c r="KXO55" s="14"/>
      <c r="KXP55" s="15"/>
      <c r="KXQ55" s="15"/>
      <c r="KXR55" s="14"/>
      <c r="KXS55" s="15"/>
      <c r="KXT55" s="15"/>
      <c r="KXU55" s="14"/>
      <c r="KXV55" s="15"/>
      <c r="KXW55" s="15"/>
      <c r="KXX55" s="14"/>
      <c r="KXY55" s="15"/>
      <c r="KXZ55" s="15"/>
      <c r="KYA55" s="14"/>
      <c r="KYB55" s="15"/>
      <c r="KYC55" s="15"/>
      <c r="KYD55" s="14"/>
      <c r="KYE55" s="15"/>
      <c r="KYF55" s="15"/>
      <c r="KYG55" s="14"/>
      <c r="KYH55" s="15"/>
      <c r="KYI55" s="15"/>
      <c r="KYJ55" s="14"/>
      <c r="KYK55" s="15"/>
      <c r="KYL55" s="15"/>
      <c r="KYM55" s="14"/>
      <c r="KYN55" s="15"/>
      <c r="KYO55" s="15"/>
      <c r="KYP55" s="14"/>
      <c r="KYQ55" s="15"/>
      <c r="KYR55" s="15"/>
      <c r="KYS55" s="14"/>
      <c r="KYT55" s="15"/>
      <c r="KYU55" s="15"/>
      <c r="KYV55" s="14"/>
      <c r="KYW55" s="15"/>
      <c r="KYX55" s="15"/>
      <c r="KYY55" s="14"/>
      <c r="KYZ55" s="15"/>
      <c r="KZA55" s="15"/>
      <c r="KZB55" s="14"/>
      <c r="KZC55" s="15"/>
      <c r="KZD55" s="15"/>
      <c r="KZE55" s="14"/>
      <c r="KZF55" s="15"/>
      <c r="KZG55" s="15"/>
      <c r="KZH55" s="14"/>
      <c r="KZI55" s="15"/>
      <c r="KZJ55" s="15"/>
      <c r="KZK55" s="14"/>
      <c r="KZL55" s="15"/>
      <c r="KZM55" s="15"/>
      <c r="KZN55" s="14"/>
      <c r="KZO55" s="15"/>
      <c r="KZP55" s="15"/>
      <c r="KZQ55" s="14"/>
      <c r="KZR55" s="15"/>
      <c r="KZS55" s="15"/>
      <c r="KZT55" s="14"/>
      <c r="KZU55" s="15"/>
      <c r="KZV55" s="15"/>
      <c r="KZW55" s="14"/>
      <c r="KZX55" s="15"/>
      <c r="KZY55" s="15"/>
      <c r="KZZ55" s="14"/>
      <c r="LAA55" s="15"/>
      <c r="LAB55" s="15"/>
      <c r="LAC55" s="14"/>
      <c r="LAD55" s="15"/>
      <c r="LAE55" s="15"/>
      <c r="LAF55" s="14"/>
      <c r="LAG55" s="15"/>
      <c r="LAH55" s="15"/>
      <c r="LAI55" s="14"/>
      <c r="LAJ55" s="15"/>
      <c r="LAK55" s="15"/>
      <c r="LAL55" s="14"/>
      <c r="LAM55" s="15"/>
      <c r="LAN55" s="15"/>
      <c r="LAO55" s="14"/>
      <c r="LAP55" s="15"/>
      <c r="LAQ55" s="15"/>
      <c r="LAR55" s="14"/>
      <c r="LAS55" s="15"/>
      <c r="LAT55" s="15"/>
      <c r="LAU55" s="14"/>
      <c r="LAV55" s="15"/>
      <c r="LAW55" s="15"/>
      <c r="LAX55" s="14"/>
      <c r="LAY55" s="15"/>
      <c r="LAZ55" s="15"/>
      <c r="LBA55" s="14"/>
      <c r="LBB55" s="15"/>
      <c r="LBC55" s="15"/>
      <c r="LBD55" s="14"/>
      <c r="LBE55" s="15"/>
      <c r="LBF55" s="15"/>
      <c r="LBG55" s="14"/>
      <c r="LBH55" s="15"/>
      <c r="LBI55" s="15"/>
      <c r="LBJ55" s="14"/>
      <c r="LBK55" s="15"/>
      <c r="LBL55" s="15"/>
      <c r="LBM55" s="14"/>
      <c r="LBN55" s="15"/>
      <c r="LBO55" s="15"/>
      <c r="LBP55" s="14"/>
      <c r="LBQ55" s="15"/>
      <c r="LBR55" s="15"/>
      <c r="LBS55" s="14"/>
      <c r="LBT55" s="15"/>
      <c r="LBU55" s="15"/>
      <c r="LBV55" s="14"/>
      <c r="LBW55" s="15"/>
      <c r="LBX55" s="15"/>
      <c r="LBY55" s="14"/>
      <c r="LBZ55" s="15"/>
      <c r="LCA55" s="15"/>
      <c r="LCB55" s="14"/>
      <c r="LCC55" s="15"/>
      <c r="LCD55" s="15"/>
      <c r="LCE55" s="14"/>
      <c r="LCF55" s="15"/>
      <c r="LCG55" s="15"/>
      <c r="LCH55" s="14"/>
      <c r="LCI55" s="15"/>
      <c r="LCJ55" s="15"/>
      <c r="LCK55" s="14"/>
      <c r="LCL55" s="15"/>
      <c r="LCM55" s="15"/>
      <c r="LCN55" s="14"/>
      <c r="LCO55" s="15"/>
      <c r="LCP55" s="15"/>
      <c r="LCQ55" s="14"/>
      <c r="LCR55" s="15"/>
      <c r="LCS55" s="15"/>
      <c r="LCT55" s="14"/>
      <c r="LCU55" s="15"/>
      <c r="LCV55" s="15"/>
      <c r="LCW55" s="14"/>
      <c r="LCX55" s="15"/>
      <c r="LCY55" s="15"/>
      <c r="LCZ55" s="14"/>
      <c r="LDA55" s="15"/>
      <c r="LDB55" s="15"/>
      <c r="LDC55" s="14"/>
      <c r="LDD55" s="15"/>
      <c r="LDE55" s="15"/>
      <c r="LDF55" s="14"/>
      <c r="LDG55" s="15"/>
      <c r="LDH55" s="15"/>
      <c r="LDI55" s="14"/>
      <c r="LDJ55" s="15"/>
      <c r="LDK55" s="15"/>
      <c r="LDL55" s="14"/>
      <c r="LDM55" s="15"/>
      <c r="LDN55" s="15"/>
      <c r="LDO55" s="14"/>
      <c r="LDP55" s="15"/>
      <c r="LDQ55" s="15"/>
      <c r="LDR55" s="14"/>
      <c r="LDS55" s="15"/>
      <c r="LDT55" s="15"/>
      <c r="LDU55" s="14"/>
      <c r="LDV55" s="15"/>
      <c r="LDW55" s="15"/>
      <c r="LDX55" s="14"/>
      <c r="LDY55" s="15"/>
      <c r="LDZ55" s="15"/>
      <c r="LEA55" s="14"/>
      <c r="LEB55" s="15"/>
      <c r="LEC55" s="15"/>
      <c r="LED55" s="14"/>
      <c r="LEE55" s="15"/>
      <c r="LEF55" s="15"/>
      <c r="LEG55" s="14"/>
      <c r="LEH55" s="15"/>
      <c r="LEI55" s="15"/>
      <c r="LEJ55" s="14"/>
      <c r="LEK55" s="15"/>
      <c r="LEL55" s="15"/>
      <c r="LEM55" s="14"/>
      <c r="LEN55" s="15"/>
      <c r="LEO55" s="15"/>
      <c r="LEP55" s="14"/>
      <c r="LEQ55" s="15"/>
      <c r="LER55" s="15"/>
      <c r="LES55" s="14"/>
      <c r="LET55" s="15"/>
      <c r="LEU55" s="15"/>
      <c r="LEV55" s="14"/>
      <c r="LEW55" s="15"/>
      <c r="LEX55" s="15"/>
      <c r="LEY55" s="14"/>
      <c r="LEZ55" s="15"/>
      <c r="LFA55" s="15"/>
      <c r="LFB55" s="14"/>
      <c r="LFC55" s="15"/>
      <c r="LFD55" s="15"/>
      <c r="LFE55" s="14"/>
      <c r="LFF55" s="15"/>
      <c r="LFG55" s="15"/>
      <c r="LFH55" s="14"/>
      <c r="LFI55" s="15"/>
      <c r="LFJ55" s="15"/>
      <c r="LFK55" s="14"/>
      <c r="LFL55" s="15"/>
      <c r="LFM55" s="15"/>
      <c r="LFN55" s="14"/>
      <c r="LFO55" s="15"/>
      <c r="LFP55" s="15"/>
      <c r="LFQ55" s="14"/>
      <c r="LFR55" s="15"/>
      <c r="LFS55" s="15"/>
      <c r="LFT55" s="14"/>
      <c r="LFU55" s="15"/>
      <c r="LFV55" s="15"/>
      <c r="LFW55" s="14"/>
      <c r="LFX55" s="15"/>
      <c r="LFY55" s="15"/>
      <c r="LFZ55" s="14"/>
      <c r="LGA55" s="15"/>
      <c r="LGB55" s="15"/>
      <c r="LGC55" s="14"/>
      <c r="LGD55" s="15"/>
      <c r="LGE55" s="15"/>
      <c r="LGF55" s="14"/>
      <c r="LGG55" s="15"/>
      <c r="LGH55" s="15"/>
      <c r="LGI55" s="14"/>
      <c r="LGJ55" s="15"/>
      <c r="LGK55" s="15"/>
      <c r="LGL55" s="14"/>
      <c r="LGM55" s="15"/>
      <c r="LGN55" s="15"/>
      <c r="LGO55" s="14"/>
      <c r="LGP55" s="15"/>
      <c r="LGQ55" s="15"/>
      <c r="LGR55" s="14"/>
      <c r="LGS55" s="15"/>
      <c r="LGT55" s="15"/>
      <c r="LGU55" s="14"/>
      <c r="LGV55" s="15"/>
      <c r="LGW55" s="15"/>
      <c r="LGX55" s="14"/>
      <c r="LGY55" s="15"/>
      <c r="LGZ55" s="15"/>
      <c r="LHA55" s="14"/>
      <c r="LHB55" s="15"/>
      <c r="LHC55" s="15"/>
      <c r="LHD55" s="14"/>
      <c r="LHE55" s="15"/>
      <c r="LHF55" s="15"/>
      <c r="LHG55" s="14"/>
      <c r="LHH55" s="15"/>
      <c r="LHI55" s="15"/>
      <c r="LHJ55" s="14"/>
      <c r="LHK55" s="15"/>
      <c r="LHL55" s="15"/>
      <c r="LHM55" s="14"/>
      <c r="LHN55" s="15"/>
      <c r="LHO55" s="15"/>
      <c r="LHP55" s="14"/>
      <c r="LHQ55" s="15"/>
      <c r="LHR55" s="15"/>
      <c r="LHS55" s="14"/>
      <c r="LHT55" s="15"/>
      <c r="LHU55" s="15"/>
      <c r="LHV55" s="14"/>
      <c r="LHW55" s="15"/>
      <c r="LHX55" s="15"/>
      <c r="LHY55" s="14"/>
      <c r="LHZ55" s="15"/>
      <c r="LIA55" s="15"/>
      <c r="LIB55" s="14"/>
      <c r="LIC55" s="15"/>
      <c r="LID55" s="15"/>
      <c r="LIE55" s="14"/>
      <c r="LIF55" s="15"/>
      <c r="LIG55" s="15"/>
      <c r="LIH55" s="14"/>
      <c r="LII55" s="15"/>
      <c r="LIJ55" s="15"/>
      <c r="LIK55" s="14"/>
      <c r="LIL55" s="15"/>
      <c r="LIM55" s="15"/>
      <c r="LIN55" s="14"/>
      <c r="LIO55" s="15"/>
      <c r="LIP55" s="15"/>
      <c r="LIQ55" s="14"/>
      <c r="LIR55" s="15"/>
      <c r="LIS55" s="15"/>
      <c r="LIT55" s="14"/>
      <c r="LIU55" s="15"/>
      <c r="LIV55" s="15"/>
      <c r="LIW55" s="14"/>
      <c r="LIX55" s="15"/>
      <c r="LIY55" s="15"/>
      <c r="LIZ55" s="14"/>
      <c r="LJA55" s="15"/>
      <c r="LJB55" s="15"/>
      <c r="LJC55" s="14"/>
      <c r="LJD55" s="15"/>
      <c r="LJE55" s="15"/>
      <c r="LJF55" s="14"/>
      <c r="LJG55" s="15"/>
      <c r="LJH55" s="15"/>
      <c r="LJI55" s="14"/>
      <c r="LJJ55" s="15"/>
      <c r="LJK55" s="15"/>
      <c r="LJL55" s="14"/>
      <c r="LJM55" s="15"/>
      <c r="LJN55" s="15"/>
      <c r="LJO55" s="14"/>
      <c r="LJP55" s="15"/>
      <c r="LJQ55" s="15"/>
      <c r="LJR55" s="14"/>
      <c r="LJS55" s="15"/>
      <c r="LJT55" s="15"/>
      <c r="LJU55" s="14"/>
      <c r="LJV55" s="15"/>
      <c r="LJW55" s="15"/>
      <c r="LJX55" s="14"/>
      <c r="LJY55" s="15"/>
      <c r="LJZ55" s="15"/>
      <c r="LKA55" s="14"/>
      <c r="LKB55" s="15"/>
      <c r="LKC55" s="15"/>
      <c r="LKD55" s="14"/>
      <c r="LKE55" s="15"/>
      <c r="LKF55" s="15"/>
      <c r="LKG55" s="14"/>
      <c r="LKH55" s="15"/>
      <c r="LKI55" s="15"/>
      <c r="LKJ55" s="14"/>
      <c r="LKK55" s="15"/>
      <c r="LKL55" s="15"/>
      <c r="LKM55" s="14"/>
      <c r="LKN55" s="15"/>
      <c r="LKO55" s="15"/>
      <c r="LKP55" s="14"/>
      <c r="LKQ55" s="15"/>
      <c r="LKR55" s="15"/>
      <c r="LKS55" s="14"/>
      <c r="LKT55" s="15"/>
      <c r="LKU55" s="15"/>
      <c r="LKV55" s="14"/>
      <c r="LKW55" s="15"/>
      <c r="LKX55" s="15"/>
      <c r="LKY55" s="14"/>
      <c r="LKZ55" s="15"/>
      <c r="LLA55" s="15"/>
      <c r="LLB55" s="14"/>
      <c r="LLC55" s="15"/>
      <c r="LLD55" s="15"/>
      <c r="LLE55" s="14"/>
      <c r="LLF55" s="15"/>
      <c r="LLG55" s="15"/>
      <c r="LLH55" s="14"/>
      <c r="LLI55" s="15"/>
      <c r="LLJ55" s="15"/>
      <c r="LLK55" s="14"/>
      <c r="LLL55" s="15"/>
      <c r="LLM55" s="15"/>
      <c r="LLN55" s="14"/>
      <c r="LLO55" s="15"/>
      <c r="LLP55" s="15"/>
      <c r="LLQ55" s="14"/>
      <c r="LLR55" s="15"/>
      <c r="LLS55" s="15"/>
      <c r="LLT55" s="14"/>
      <c r="LLU55" s="15"/>
      <c r="LLV55" s="15"/>
      <c r="LLW55" s="14"/>
      <c r="LLX55" s="15"/>
      <c r="LLY55" s="15"/>
      <c r="LLZ55" s="14"/>
      <c r="LMA55" s="15"/>
      <c r="LMB55" s="15"/>
      <c r="LMC55" s="14"/>
      <c r="LMD55" s="15"/>
      <c r="LME55" s="15"/>
      <c r="LMF55" s="14"/>
      <c r="LMG55" s="15"/>
      <c r="LMH55" s="15"/>
      <c r="LMI55" s="14"/>
      <c r="LMJ55" s="15"/>
      <c r="LMK55" s="15"/>
      <c r="LML55" s="14"/>
      <c r="LMM55" s="15"/>
      <c r="LMN55" s="15"/>
      <c r="LMO55" s="14"/>
      <c r="LMP55" s="15"/>
      <c r="LMQ55" s="15"/>
      <c r="LMR55" s="14"/>
      <c r="LMS55" s="15"/>
      <c r="LMT55" s="15"/>
      <c r="LMU55" s="14"/>
      <c r="LMV55" s="15"/>
      <c r="LMW55" s="15"/>
      <c r="LMX55" s="14"/>
      <c r="LMY55" s="15"/>
      <c r="LMZ55" s="15"/>
      <c r="LNA55" s="14"/>
      <c r="LNB55" s="15"/>
      <c r="LNC55" s="15"/>
      <c r="LND55" s="14"/>
      <c r="LNE55" s="15"/>
      <c r="LNF55" s="15"/>
      <c r="LNG55" s="14"/>
      <c r="LNH55" s="15"/>
      <c r="LNI55" s="15"/>
      <c r="LNJ55" s="14"/>
      <c r="LNK55" s="15"/>
      <c r="LNL55" s="15"/>
      <c r="LNM55" s="14"/>
      <c r="LNN55" s="15"/>
      <c r="LNO55" s="15"/>
      <c r="LNP55" s="14"/>
      <c r="LNQ55" s="15"/>
      <c r="LNR55" s="15"/>
      <c r="LNS55" s="14"/>
      <c r="LNT55" s="15"/>
      <c r="LNU55" s="15"/>
      <c r="LNV55" s="14"/>
      <c r="LNW55" s="15"/>
      <c r="LNX55" s="15"/>
      <c r="LNY55" s="14"/>
      <c r="LNZ55" s="15"/>
      <c r="LOA55" s="15"/>
      <c r="LOB55" s="14"/>
      <c r="LOC55" s="15"/>
      <c r="LOD55" s="15"/>
      <c r="LOE55" s="14"/>
      <c r="LOF55" s="15"/>
      <c r="LOG55" s="15"/>
      <c r="LOH55" s="14"/>
      <c r="LOI55" s="15"/>
      <c r="LOJ55" s="15"/>
      <c r="LOK55" s="14"/>
      <c r="LOL55" s="15"/>
      <c r="LOM55" s="15"/>
      <c r="LON55" s="14"/>
      <c r="LOO55" s="15"/>
      <c r="LOP55" s="15"/>
      <c r="LOQ55" s="14"/>
      <c r="LOR55" s="15"/>
      <c r="LOS55" s="15"/>
      <c r="LOT55" s="14"/>
      <c r="LOU55" s="15"/>
      <c r="LOV55" s="15"/>
      <c r="LOW55" s="14"/>
      <c r="LOX55" s="15"/>
      <c r="LOY55" s="15"/>
      <c r="LOZ55" s="14"/>
      <c r="LPA55" s="15"/>
      <c r="LPB55" s="15"/>
      <c r="LPC55" s="14"/>
      <c r="LPD55" s="15"/>
      <c r="LPE55" s="15"/>
      <c r="LPF55" s="14"/>
      <c r="LPG55" s="15"/>
      <c r="LPH55" s="15"/>
      <c r="LPI55" s="14"/>
      <c r="LPJ55" s="15"/>
      <c r="LPK55" s="15"/>
      <c r="LPL55" s="14"/>
      <c r="LPM55" s="15"/>
      <c r="LPN55" s="15"/>
      <c r="LPO55" s="14"/>
      <c r="LPP55" s="15"/>
      <c r="LPQ55" s="15"/>
      <c r="LPR55" s="14"/>
      <c r="LPS55" s="15"/>
      <c r="LPT55" s="15"/>
      <c r="LPU55" s="14"/>
      <c r="LPV55" s="15"/>
      <c r="LPW55" s="15"/>
      <c r="LPX55" s="14"/>
      <c r="LPY55" s="15"/>
      <c r="LPZ55" s="15"/>
      <c r="LQA55" s="14"/>
      <c r="LQB55" s="15"/>
      <c r="LQC55" s="15"/>
      <c r="LQD55" s="14"/>
      <c r="LQE55" s="15"/>
      <c r="LQF55" s="15"/>
      <c r="LQG55" s="14"/>
      <c r="LQH55" s="15"/>
      <c r="LQI55" s="15"/>
      <c r="LQJ55" s="14"/>
      <c r="LQK55" s="15"/>
      <c r="LQL55" s="15"/>
      <c r="LQM55" s="14"/>
      <c r="LQN55" s="15"/>
      <c r="LQO55" s="15"/>
      <c r="LQP55" s="14"/>
      <c r="LQQ55" s="15"/>
      <c r="LQR55" s="15"/>
      <c r="LQS55" s="14"/>
      <c r="LQT55" s="15"/>
      <c r="LQU55" s="15"/>
      <c r="LQV55" s="14"/>
      <c r="LQW55" s="15"/>
      <c r="LQX55" s="15"/>
      <c r="LQY55" s="14"/>
      <c r="LQZ55" s="15"/>
      <c r="LRA55" s="15"/>
      <c r="LRB55" s="14"/>
      <c r="LRC55" s="15"/>
      <c r="LRD55" s="15"/>
      <c r="LRE55" s="14"/>
      <c r="LRF55" s="15"/>
      <c r="LRG55" s="15"/>
      <c r="LRH55" s="14"/>
      <c r="LRI55" s="15"/>
      <c r="LRJ55" s="15"/>
      <c r="LRK55" s="14"/>
      <c r="LRL55" s="15"/>
      <c r="LRM55" s="15"/>
      <c r="LRN55" s="14"/>
      <c r="LRO55" s="15"/>
      <c r="LRP55" s="15"/>
      <c r="LRQ55" s="14"/>
      <c r="LRR55" s="15"/>
      <c r="LRS55" s="15"/>
      <c r="LRT55" s="14"/>
      <c r="LRU55" s="15"/>
      <c r="LRV55" s="15"/>
      <c r="LRW55" s="14"/>
      <c r="LRX55" s="15"/>
      <c r="LRY55" s="15"/>
      <c r="LRZ55" s="14"/>
      <c r="LSA55" s="15"/>
      <c r="LSB55" s="15"/>
      <c r="LSC55" s="14"/>
      <c r="LSD55" s="15"/>
      <c r="LSE55" s="15"/>
      <c r="LSF55" s="14"/>
      <c r="LSG55" s="15"/>
      <c r="LSH55" s="15"/>
      <c r="LSI55" s="14"/>
      <c r="LSJ55" s="15"/>
      <c r="LSK55" s="15"/>
      <c r="LSL55" s="14"/>
      <c r="LSM55" s="15"/>
      <c r="LSN55" s="15"/>
      <c r="LSO55" s="14"/>
      <c r="LSP55" s="15"/>
      <c r="LSQ55" s="15"/>
      <c r="LSR55" s="14"/>
      <c r="LSS55" s="15"/>
      <c r="LST55" s="15"/>
      <c r="LSU55" s="14"/>
      <c r="LSV55" s="15"/>
      <c r="LSW55" s="15"/>
      <c r="LSX55" s="14"/>
      <c r="LSY55" s="15"/>
      <c r="LSZ55" s="15"/>
      <c r="LTA55" s="14"/>
      <c r="LTB55" s="15"/>
      <c r="LTC55" s="15"/>
      <c r="LTD55" s="14"/>
      <c r="LTE55" s="15"/>
      <c r="LTF55" s="15"/>
      <c r="LTG55" s="14"/>
      <c r="LTH55" s="15"/>
      <c r="LTI55" s="15"/>
      <c r="LTJ55" s="14"/>
      <c r="LTK55" s="15"/>
      <c r="LTL55" s="15"/>
      <c r="LTM55" s="14"/>
      <c r="LTN55" s="15"/>
      <c r="LTO55" s="15"/>
      <c r="LTP55" s="14"/>
      <c r="LTQ55" s="15"/>
      <c r="LTR55" s="15"/>
      <c r="LTS55" s="14"/>
      <c r="LTT55" s="15"/>
      <c r="LTU55" s="15"/>
      <c r="LTV55" s="14"/>
      <c r="LTW55" s="15"/>
      <c r="LTX55" s="15"/>
      <c r="LTY55" s="14"/>
      <c r="LTZ55" s="15"/>
      <c r="LUA55" s="15"/>
      <c r="LUB55" s="14"/>
      <c r="LUC55" s="15"/>
      <c r="LUD55" s="15"/>
      <c r="LUE55" s="14"/>
      <c r="LUF55" s="15"/>
      <c r="LUG55" s="15"/>
      <c r="LUH55" s="14"/>
      <c r="LUI55" s="15"/>
      <c r="LUJ55" s="15"/>
      <c r="LUK55" s="14"/>
      <c r="LUL55" s="15"/>
      <c r="LUM55" s="15"/>
      <c r="LUN55" s="14"/>
      <c r="LUO55" s="15"/>
      <c r="LUP55" s="15"/>
      <c r="LUQ55" s="14"/>
      <c r="LUR55" s="15"/>
      <c r="LUS55" s="15"/>
      <c r="LUT55" s="14"/>
      <c r="LUU55" s="15"/>
      <c r="LUV55" s="15"/>
      <c r="LUW55" s="14"/>
      <c r="LUX55" s="15"/>
      <c r="LUY55" s="15"/>
      <c r="LUZ55" s="14"/>
      <c r="LVA55" s="15"/>
      <c r="LVB55" s="15"/>
      <c r="LVC55" s="14"/>
      <c r="LVD55" s="15"/>
      <c r="LVE55" s="15"/>
      <c r="LVF55" s="14"/>
      <c r="LVG55" s="15"/>
      <c r="LVH55" s="15"/>
      <c r="LVI55" s="14"/>
      <c r="LVJ55" s="15"/>
      <c r="LVK55" s="15"/>
      <c r="LVL55" s="14"/>
      <c r="LVM55" s="15"/>
      <c r="LVN55" s="15"/>
      <c r="LVO55" s="14"/>
      <c r="LVP55" s="15"/>
      <c r="LVQ55" s="15"/>
      <c r="LVR55" s="14"/>
      <c r="LVS55" s="15"/>
      <c r="LVT55" s="15"/>
      <c r="LVU55" s="14"/>
      <c r="LVV55" s="15"/>
      <c r="LVW55" s="15"/>
      <c r="LVX55" s="14"/>
      <c r="LVY55" s="15"/>
      <c r="LVZ55" s="15"/>
      <c r="LWA55" s="14"/>
      <c r="LWB55" s="15"/>
      <c r="LWC55" s="15"/>
      <c r="LWD55" s="14"/>
      <c r="LWE55" s="15"/>
      <c r="LWF55" s="15"/>
      <c r="LWG55" s="14"/>
      <c r="LWH55" s="15"/>
      <c r="LWI55" s="15"/>
      <c r="LWJ55" s="14"/>
      <c r="LWK55" s="15"/>
      <c r="LWL55" s="15"/>
      <c r="LWM55" s="14"/>
      <c r="LWN55" s="15"/>
      <c r="LWO55" s="15"/>
      <c r="LWP55" s="14"/>
      <c r="LWQ55" s="15"/>
      <c r="LWR55" s="15"/>
      <c r="LWS55" s="14"/>
      <c r="LWT55" s="15"/>
      <c r="LWU55" s="15"/>
      <c r="LWV55" s="14"/>
      <c r="LWW55" s="15"/>
      <c r="LWX55" s="15"/>
      <c r="LWY55" s="14"/>
      <c r="LWZ55" s="15"/>
      <c r="LXA55" s="15"/>
      <c r="LXB55" s="14"/>
      <c r="LXC55" s="15"/>
      <c r="LXD55" s="15"/>
      <c r="LXE55" s="14"/>
      <c r="LXF55" s="15"/>
      <c r="LXG55" s="15"/>
      <c r="LXH55" s="14"/>
      <c r="LXI55" s="15"/>
      <c r="LXJ55" s="15"/>
      <c r="LXK55" s="14"/>
      <c r="LXL55" s="15"/>
      <c r="LXM55" s="15"/>
      <c r="LXN55" s="14"/>
      <c r="LXO55" s="15"/>
      <c r="LXP55" s="15"/>
      <c r="LXQ55" s="14"/>
      <c r="LXR55" s="15"/>
      <c r="LXS55" s="15"/>
      <c r="LXT55" s="14"/>
      <c r="LXU55" s="15"/>
      <c r="LXV55" s="15"/>
      <c r="LXW55" s="14"/>
      <c r="LXX55" s="15"/>
      <c r="LXY55" s="15"/>
      <c r="LXZ55" s="14"/>
      <c r="LYA55" s="15"/>
      <c r="LYB55" s="15"/>
      <c r="LYC55" s="14"/>
      <c r="LYD55" s="15"/>
      <c r="LYE55" s="15"/>
      <c r="LYF55" s="14"/>
      <c r="LYG55" s="15"/>
      <c r="LYH55" s="15"/>
      <c r="LYI55" s="14"/>
      <c r="LYJ55" s="15"/>
      <c r="LYK55" s="15"/>
      <c r="LYL55" s="14"/>
      <c r="LYM55" s="15"/>
      <c r="LYN55" s="15"/>
      <c r="LYO55" s="14"/>
      <c r="LYP55" s="15"/>
      <c r="LYQ55" s="15"/>
      <c r="LYR55" s="14"/>
      <c r="LYS55" s="15"/>
      <c r="LYT55" s="15"/>
      <c r="LYU55" s="14"/>
      <c r="LYV55" s="15"/>
      <c r="LYW55" s="15"/>
      <c r="LYX55" s="14"/>
      <c r="LYY55" s="15"/>
      <c r="LYZ55" s="15"/>
      <c r="LZA55" s="14"/>
      <c r="LZB55" s="15"/>
      <c r="LZC55" s="15"/>
      <c r="LZD55" s="14"/>
      <c r="LZE55" s="15"/>
      <c r="LZF55" s="15"/>
      <c r="LZG55" s="14"/>
      <c r="LZH55" s="15"/>
      <c r="LZI55" s="15"/>
      <c r="LZJ55" s="14"/>
      <c r="LZK55" s="15"/>
      <c r="LZL55" s="15"/>
      <c r="LZM55" s="14"/>
      <c r="LZN55" s="15"/>
      <c r="LZO55" s="15"/>
      <c r="LZP55" s="14"/>
      <c r="LZQ55" s="15"/>
      <c r="LZR55" s="15"/>
      <c r="LZS55" s="14"/>
      <c r="LZT55" s="15"/>
      <c r="LZU55" s="15"/>
      <c r="LZV55" s="14"/>
      <c r="LZW55" s="15"/>
      <c r="LZX55" s="15"/>
      <c r="LZY55" s="14"/>
      <c r="LZZ55" s="15"/>
      <c r="MAA55" s="15"/>
      <c r="MAB55" s="14"/>
      <c r="MAC55" s="15"/>
      <c r="MAD55" s="15"/>
      <c r="MAE55" s="14"/>
      <c r="MAF55" s="15"/>
      <c r="MAG55" s="15"/>
      <c r="MAH55" s="14"/>
      <c r="MAI55" s="15"/>
      <c r="MAJ55" s="15"/>
      <c r="MAK55" s="14"/>
      <c r="MAL55" s="15"/>
      <c r="MAM55" s="15"/>
      <c r="MAN55" s="14"/>
      <c r="MAO55" s="15"/>
      <c r="MAP55" s="15"/>
      <c r="MAQ55" s="14"/>
      <c r="MAR55" s="15"/>
      <c r="MAS55" s="15"/>
      <c r="MAT55" s="14"/>
      <c r="MAU55" s="15"/>
      <c r="MAV55" s="15"/>
      <c r="MAW55" s="14"/>
      <c r="MAX55" s="15"/>
      <c r="MAY55" s="15"/>
      <c r="MAZ55" s="14"/>
      <c r="MBA55" s="15"/>
      <c r="MBB55" s="15"/>
      <c r="MBC55" s="14"/>
      <c r="MBD55" s="15"/>
      <c r="MBE55" s="15"/>
      <c r="MBF55" s="14"/>
      <c r="MBG55" s="15"/>
      <c r="MBH55" s="15"/>
      <c r="MBI55" s="14"/>
      <c r="MBJ55" s="15"/>
      <c r="MBK55" s="15"/>
      <c r="MBL55" s="14"/>
      <c r="MBM55" s="15"/>
      <c r="MBN55" s="15"/>
      <c r="MBO55" s="14"/>
      <c r="MBP55" s="15"/>
      <c r="MBQ55" s="15"/>
      <c r="MBR55" s="14"/>
      <c r="MBS55" s="15"/>
      <c r="MBT55" s="15"/>
      <c r="MBU55" s="14"/>
      <c r="MBV55" s="15"/>
      <c r="MBW55" s="15"/>
      <c r="MBX55" s="14"/>
      <c r="MBY55" s="15"/>
      <c r="MBZ55" s="15"/>
      <c r="MCA55" s="14"/>
      <c r="MCB55" s="15"/>
      <c r="MCC55" s="15"/>
      <c r="MCD55" s="14"/>
      <c r="MCE55" s="15"/>
      <c r="MCF55" s="15"/>
      <c r="MCG55" s="14"/>
      <c r="MCH55" s="15"/>
      <c r="MCI55" s="15"/>
      <c r="MCJ55" s="14"/>
      <c r="MCK55" s="15"/>
      <c r="MCL55" s="15"/>
      <c r="MCM55" s="14"/>
      <c r="MCN55" s="15"/>
      <c r="MCO55" s="15"/>
      <c r="MCP55" s="14"/>
      <c r="MCQ55" s="15"/>
      <c r="MCR55" s="15"/>
      <c r="MCS55" s="14"/>
      <c r="MCT55" s="15"/>
      <c r="MCU55" s="15"/>
      <c r="MCV55" s="14"/>
      <c r="MCW55" s="15"/>
      <c r="MCX55" s="15"/>
      <c r="MCY55" s="14"/>
      <c r="MCZ55" s="15"/>
      <c r="MDA55" s="15"/>
      <c r="MDB55" s="14"/>
      <c r="MDC55" s="15"/>
      <c r="MDD55" s="15"/>
      <c r="MDE55" s="14"/>
      <c r="MDF55" s="15"/>
      <c r="MDG55" s="15"/>
      <c r="MDH55" s="14"/>
      <c r="MDI55" s="15"/>
      <c r="MDJ55" s="15"/>
      <c r="MDK55" s="14"/>
      <c r="MDL55" s="15"/>
      <c r="MDM55" s="15"/>
      <c r="MDN55" s="14"/>
      <c r="MDO55" s="15"/>
      <c r="MDP55" s="15"/>
      <c r="MDQ55" s="14"/>
      <c r="MDR55" s="15"/>
      <c r="MDS55" s="15"/>
      <c r="MDT55" s="14"/>
      <c r="MDU55" s="15"/>
      <c r="MDV55" s="15"/>
      <c r="MDW55" s="14"/>
      <c r="MDX55" s="15"/>
      <c r="MDY55" s="15"/>
      <c r="MDZ55" s="14"/>
      <c r="MEA55" s="15"/>
      <c r="MEB55" s="15"/>
      <c r="MEC55" s="14"/>
      <c r="MED55" s="15"/>
      <c r="MEE55" s="15"/>
      <c r="MEF55" s="14"/>
      <c r="MEG55" s="15"/>
      <c r="MEH55" s="15"/>
      <c r="MEI55" s="14"/>
      <c r="MEJ55" s="15"/>
      <c r="MEK55" s="15"/>
      <c r="MEL55" s="14"/>
      <c r="MEM55" s="15"/>
      <c r="MEN55" s="15"/>
      <c r="MEO55" s="14"/>
      <c r="MEP55" s="15"/>
      <c r="MEQ55" s="15"/>
      <c r="MER55" s="14"/>
      <c r="MES55" s="15"/>
      <c r="MET55" s="15"/>
      <c r="MEU55" s="14"/>
      <c r="MEV55" s="15"/>
      <c r="MEW55" s="15"/>
      <c r="MEX55" s="14"/>
      <c r="MEY55" s="15"/>
      <c r="MEZ55" s="15"/>
      <c r="MFA55" s="14"/>
      <c r="MFB55" s="15"/>
      <c r="MFC55" s="15"/>
      <c r="MFD55" s="14"/>
      <c r="MFE55" s="15"/>
      <c r="MFF55" s="15"/>
      <c r="MFG55" s="14"/>
      <c r="MFH55" s="15"/>
      <c r="MFI55" s="15"/>
      <c r="MFJ55" s="14"/>
      <c r="MFK55" s="15"/>
      <c r="MFL55" s="15"/>
      <c r="MFM55" s="14"/>
      <c r="MFN55" s="15"/>
      <c r="MFO55" s="15"/>
      <c r="MFP55" s="14"/>
      <c r="MFQ55" s="15"/>
      <c r="MFR55" s="15"/>
      <c r="MFS55" s="14"/>
      <c r="MFT55" s="15"/>
      <c r="MFU55" s="15"/>
      <c r="MFV55" s="14"/>
      <c r="MFW55" s="15"/>
      <c r="MFX55" s="15"/>
      <c r="MFY55" s="14"/>
      <c r="MFZ55" s="15"/>
      <c r="MGA55" s="15"/>
      <c r="MGB55" s="14"/>
      <c r="MGC55" s="15"/>
      <c r="MGD55" s="15"/>
      <c r="MGE55" s="14"/>
      <c r="MGF55" s="15"/>
      <c r="MGG55" s="15"/>
      <c r="MGH55" s="14"/>
      <c r="MGI55" s="15"/>
      <c r="MGJ55" s="15"/>
      <c r="MGK55" s="14"/>
      <c r="MGL55" s="15"/>
      <c r="MGM55" s="15"/>
      <c r="MGN55" s="14"/>
      <c r="MGO55" s="15"/>
      <c r="MGP55" s="15"/>
      <c r="MGQ55" s="14"/>
      <c r="MGR55" s="15"/>
      <c r="MGS55" s="15"/>
      <c r="MGT55" s="14"/>
      <c r="MGU55" s="15"/>
      <c r="MGV55" s="15"/>
      <c r="MGW55" s="14"/>
      <c r="MGX55" s="15"/>
      <c r="MGY55" s="15"/>
      <c r="MGZ55" s="14"/>
      <c r="MHA55" s="15"/>
      <c r="MHB55" s="15"/>
      <c r="MHC55" s="14"/>
      <c r="MHD55" s="15"/>
      <c r="MHE55" s="15"/>
      <c r="MHF55" s="14"/>
      <c r="MHG55" s="15"/>
      <c r="MHH55" s="15"/>
      <c r="MHI55" s="14"/>
      <c r="MHJ55" s="15"/>
      <c r="MHK55" s="15"/>
      <c r="MHL55" s="14"/>
      <c r="MHM55" s="15"/>
      <c r="MHN55" s="15"/>
      <c r="MHO55" s="14"/>
      <c r="MHP55" s="15"/>
      <c r="MHQ55" s="15"/>
      <c r="MHR55" s="14"/>
      <c r="MHS55" s="15"/>
      <c r="MHT55" s="15"/>
      <c r="MHU55" s="14"/>
      <c r="MHV55" s="15"/>
      <c r="MHW55" s="15"/>
      <c r="MHX55" s="14"/>
      <c r="MHY55" s="15"/>
      <c r="MHZ55" s="15"/>
      <c r="MIA55" s="14"/>
      <c r="MIB55" s="15"/>
      <c r="MIC55" s="15"/>
      <c r="MID55" s="14"/>
      <c r="MIE55" s="15"/>
      <c r="MIF55" s="15"/>
      <c r="MIG55" s="14"/>
      <c r="MIH55" s="15"/>
      <c r="MII55" s="15"/>
      <c r="MIJ55" s="14"/>
      <c r="MIK55" s="15"/>
      <c r="MIL55" s="15"/>
      <c r="MIM55" s="14"/>
      <c r="MIN55" s="15"/>
      <c r="MIO55" s="15"/>
      <c r="MIP55" s="14"/>
      <c r="MIQ55" s="15"/>
      <c r="MIR55" s="15"/>
      <c r="MIS55" s="14"/>
      <c r="MIT55" s="15"/>
      <c r="MIU55" s="15"/>
      <c r="MIV55" s="14"/>
      <c r="MIW55" s="15"/>
      <c r="MIX55" s="15"/>
      <c r="MIY55" s="14"/>
      <c r="MIZ55" s="15"/>
      <c r="MJA55" s="15"/>
      <c r="MJB55" s="14"/>
      <c r="MJC55" s="15"/>
      <c r="MJD55" s="15"/>
      <c r="MJE55" s="14"/>
      <c r="MJF55" s="15"/>
      <c r="MJG55" s="15"/>
      <c r="MJH55" s="14"/>
      <c r="MJI55" s="15"/>
      <c r="MJJ55" s="15"/>
      <c r="MJK55" s="14"/>
      <c r="MJL55" s="15"/>
      <c r="MJM55" s="15"/>
      <c r="MJN55" s="14"/>
      <c r="MJO55" s="15"/>
      <c r="MJP55" s="15"/>
      <c r="MJQ55" s="14"/>
      <c r="MJR55" s="15"/>
      <c r="MJS55" s="15"/>
      <c r="MJT55" s="14"/>
      <c r="MJU55" s="15"/>
      <c r="MJV55" s="15"/>
      <c r="MJW55" s="14"/>
      <c r="MJX55" s="15"/>
      <c r="MJY55" s="15"/>
      <c r="MJZ55" s="14"/>
      <c r="MKA55" s="15"/>
      <c r="MKB55" s="15"/>
      <c r="MKC55" s="14"/>
      <c r="MKD55" s="15"/>
      <c r="MKE55" s="15"/>
      <c r="MKF55" s="14"/>
      <c r="MKG55" s="15"/>
      <c r="MKH55" s="15"/>
      <c r="MKI55" s="14"/>
      <c r="MKJ55" s="15"/>
      <c r="MKK55" s="15"/>
      <c r="MKL55" s="14"/>
      <c r="MKM55" s="15"/>
      <c r="MKN55" s="15"/>
      <c r="MKO55" s="14"/>
      <c r="MKP55" s="15"/>
      <c r="MKQ55" s="15"/>
      <c r="MKR55" s="14"/>
      <c r="MKS55" s="15"/>
      <c r="MKT55" s="15"/>
      <c r="MKU55" s="14"/>
      <c r="MKV55" s="15"/>
      <c r="MKW55" s="15"/>
      <c r="MKX55" s="14"/>
      <c r="MKY55" s="15"/>
      <c r="MKZ55" s="15"/>
      <c r="MLA55" s="14"/>
      <c r="MLB55" s="15"/>
      <c r="MLC55" s="15"/>
      <c r="MLD55" s="14"/>
      <c r="MLE55" s="15"/>
      <c r="MLF55" s="15"/>
      <c r="MLG55" s="14"/>
      <c r="MLH55" s="15"/>
      <c r="MLI55" s="15"/>
      <c r="MLJ55" s="14"/>
      <c r="MLK55" s="15"/>
      <c r="MLL55" s="15"/>
      <c r="MLM55" s="14"/>
      <c r="MLN55" s="15"/>
      <c r="MLO55" s="15"/>
      <c r="MLP55" s="14"/>
      <c r="MLQ55" s="15"/>
      <c r="MLR55" s="15"/>
      <c r="MLS55" s="14"/>
      <c r="MLT55" s="15"/>
      <c r="MLU55" s="15"/>
      <c r="MLV55" s="14"/>
      <c r="MLW55" s="15"/>
      <c r="MLX55" s="15"/>
      <c r="MLY55" s="14"/>
      <c r="MLZ55" s="15"/>
      <c r="MMA55" s="15"/>
      <c r="MMB55" s="14"/>
      <c r="MMC55" s="15"/>
      <c r="MMD55" s="15"/>
      <c r="MME55" s="14"/>
      <c r="MMF55" s="15"/>
      <c r="MMG55" s="15"/>
      <c r="MMH55" s="14"/>
      <c r="MMI55" s="15"/>
      <c r="MMJ55" s="15"/>
      <c r="MMK55" s="14"/>
      <c r="MML55" s="15"/>
      <c r="MMM55" s="15"/>
      <c r="MMN55" s="14"/>
      <c r="MMO55" s="15"/>
      <c r="MMP55" s="15"/>
      <c r="MMQ55" s="14"/>
      <c r="MMR55" s="15"/>
      <c r="MMS55" s="15"/>
      <c r="MMT55" s="14"/>
      <c r="MMU55" s="15"/>
      <c r="MMV55" s="15"/>
      <c r="MMW55" s="14"/>
      <c r="MMX55" s="15"/>
      <c r="MMY55" s="15"/>
      <c r="MMZ55" s="14"/>
      <c r="MNA55" s="15"/>
      <c r="MNB55" s="15"/>
      <c r="MNC55" s="14"/>
      <c r="MND55" s="15"/>
      <c r="MNE55" s="15"/>
      <c r="MNF55" s="14"/>
      <c r="MNG55" s="15"/>
      <c r="MNH55" s="15"/>
      <c r="MNI55" s="14"/>
      <c r="MNJ55" s="15"/>
      <c r="MNK55" s="15"/>
      <c r="MNL55" s="14"/>
      <c r="MNM55" s="15"/>
      <c r="MNN55" s="15"/>
      <c r="MNO55" s="14"/>
      <c r="MNP55" s="15"/>
      <c r="MNQ55" s="15"/>
      <c r="MNR55" s="14"/>
      <c r="MNS55" s="15"/>
      <c r="MNT55" s="15"/>
      <c r="MNU55" s="14"/>
      <c r="MNV55" s="15"/>
      <c r="MNW55" s="15"/>
      <c r="MNX55" s="14"/>
      <c r="MNY55" s="15"/>
      <c r="MNZ55" s="15"/>
      <c r="MOA55" s="14"/>
      <c r="MOB55" s="15"/>
      <c r="MOC55" s="15"/>
      <c r="MOD55" s="14"/>
      <c r="MOE55" s="15"/>
      <c r="MOF55" s="15"/>
      <c r="MOG55" s="14"/>
      <c r="MOH55" s="15"/>
      <c r="MOI55" s="15"/>
      <c r="MOJ55" s="14"/>
      <c r="MOK55" s="15"/>
      <c r="MOL55" s="15"/>
      <c r="MOM55" s="14"/>
      <c r="MON55" s="15"/>
      <c r="MOO55" s="15"/>
      <c r="MOP55" s="14"/>
      <c r="MOQ55" s="15"/>
      <c r="MOR55" s="15"/>
      <c r="MOS55" s="14"/>
      <c r="MOT55" s="15"/>
      <c r="MOU55" s="15"/>
      <c r="MOV55" s="14"/>
      <c r="MOW55" s="15"/>
      <c r="MOX55" s="15"/>
      <c r="MOY55" s="14"/>
      <c r="MOZ55" s="15"/>
      <c r="MPA55" s="15"/>
      <c r="MPB55" s="14"/>
      <c r="MPC55" s="15"/>
      <c r="MPD55" s="15"/>
      <c r="MPE55" s="14"/>
      <c r="MPF55" s="15"/>
      <c r="MPG55" s="15"/>
      <c r="MPH55" s="14"/>
      <c r="MPI55" s="15"/>
      <c r="MPJ55" s="15"/>
      <c r="MPK55" s="14"/>
      <c r="MPL55" s="15"/>
      <c r="MPM55" s="15"/>
      <c r="MPN55" s="14"/>
      <c r="MPO55" s="15"/>
      <c r="MPP55" s="15"/>
      <c r="MPQ55" s="14"/>
      <c r="MPR55" s="15"/>
      <c r="MPS55" s="15"/>
      <c r="MPT55" s="14"/>
      <c r="MPU55" s="15"/>
      <c r="MPV55" s="15"/>
      <c r="MPW55" s="14"/>
      <c r="MPX55" s="15"/>
      <c r="MPY55" s="15"/>
      <c r="MPZ55" s="14"/>
      <c r="MQA55" s="15"/>
      <c r="MQB55" s="15"/>
      <c r="MQC55" s="14"/>
      <c r="MQD55" s="15"/>
      <c r="MQE55" s="15"/>
      <c r="MQF55" s="14"/>
      <c r="MQG55" s="15"/>
      <c r="MQH55" s="15"/>
      <c r="MQI55" s="14"/>
      <c r="MQJ55" s="15"/>
      <c r="MQK55" s="15"/>
      <c r="MQL55" s="14"/>
      <c r="MQM55" s="15"/>
      <c r="MQN55" s="15"/>
      <c r="MQO55" s="14"/>
      <c r="MQP55" s="15"/>
      <c r="MQQ55" s="15"/>
      <c r="MQR55" s="14"/>
      <c r="MQS55" s="15"/>
      <c r="MQT55" s="15"/>
      <c r="MQU55" s="14"/>
      <c r="MQV55" s="15"/>
      <c r="MQW55" s="15"/>
      <c r="MQX55" s="14"/>
      <c r="MQY55" s="15"/>
      <c r="MQZ55" s="15"/>
      <c r="MRA55" s="14"/>
      <c r="MRB55" s="15"/>
      <c r="MRC55" s="15"/>
      <c r="MRD55" s="14"/>
      <c r="MRE55" s="15"/>
      <c r="MRF55" s="15"/>
      <c r="MRG55" s="14"/>
      <c r="MRH55" s="15"/>
      <c r="MRI55" s="15"/>
      <c r="MRJ55" s="14"/>
      <c r="MRK55" s="15"/>
      <c r="MRL55" s="15"/>
      <c r="MRM55" s="14"/>
      <c r="MRN55" s="15"/>
      <c r="MRO55" s="15"/>
      <c r="MRP55" s="14"/>
      <c r="MRQ55" s="15"/>
      <c r="MRR55" s="15"/>
      <c r="MRS55" s="14"/>
      <c r="MRT55" s="15"/>
      <c r="MRU55" s="15"/>
      <c r="MRV55" s="14"/>
      <c r="MRW55" s="15"/>
      <c r="MRX55" s="15"/>
      <c r="MRY55" s="14"/>
      <c r="MRZ55" s="15"/>
      <c r="MSA55" s="15"/>
      <c r="MSB55" s="14"/>
      <c r="MSC55" s="15"/>
      <c r="MSD55" s="15"/>
      <c r="MSE55" s="14"/>
      <c r="MSF55" s="15"/>
      <c r="MSG55" s="15"/>
      <c r="MSH55" s="14"/>
      <c r="MSI55" s="15"/>
      <c r="MSJ55" s="15"/>
      <c r="MSK55" s="14"/>
      <c r="MSL55" s="15"/>
      <c r="MSM55" s="15"/>
      <c r="MSN55" s="14"/>
      <c r="MSO55" s="15"/>
      <c r="MSP55" s="15"/>
      <c r="MSQ55" s="14"/>
      <c r="MSR55" s="15"/>
      <c r="MSS55" s="15"/>
      <c r="MST55" s="14"/>
      <c r="MSU55" s="15"/>
      <c r="MSV55" s="15"/>
      <c r="MSW55" s="14"/>
      <c r="MSX55" s="15"/>
      <c r="MSY55" s="15"/>
      <c r="MSZ55" s="14"/>
      <c r="MTA55" s="15"/>
      <c r="MTB55" s="15"/>
      <c r="MTC55" s="14"/>
      <c r="MTD55" s="15"/>
      <c r="MTE55" s="15"/>
      <c r="MTF55" s="14"/>
      <c r="MTG55" s="15"/>
      <c r="MTH55" s="15"/>
      <c r="MTI55" s="14"/>
      <c r="MTJ55" s="15"/>
      <c r="MTK55" s="15"/>
      <c r="MTL55" s="14"/>
      <c r="MTM55" s="15"/>
      <c r="MTN55" s="15"/>
      <c r="MTO55" s="14"/>
      <c r="MTP55" s="15"/>
      <c r="MTQ55" s="15"/>
      <c r="MTR55" s="14"/>
      <c r="MTS55" s="15"/>
      <c r="MTT55" s="15"/>
      <c r="MTU55" s="14"/>
      <c r="MTV55" s="15"/>
      <c r="MTW55" s="15"/>
      <c r="MTX55" s="14"/>
      <c r="MTY55" s="15"/>
      <c r="MTZ55" s="15"/>
      <c r="MUA55" s="14"/>
      <c r="MUB55" s="15"/>
      <c r="MUC55" s="15"/>
      <c r="MUD55" s="14"/>
      <c r="MUE55" s="15"/>
      <c r="MUF55" s="15"/>
      <c r="MUG55" s="14"/>
      <c r="MUH55" s="15"/>
      <c r="MUI55" s="15"/>
      <c r="MUJ55" s="14"/>
      <c r="MUK55" s="15"/>
      <c r="MUL55" s="15"/>
      <c r="MUM55" s="14"/>
      <c r="MUN55" s="15"/>
      <c r="MUO55" s="15"/>
      <c r="MUP55" s="14"/>
      <c r="MUQ55" s="15"/>
      <c r="MUR55" s="15"/>
      <c r="MUS55" s="14"/>
      <c r="MUT55" s="15"/>
      <c r="MUU55" s="15"/>
      <c r="MUV55" s="14"/>
      <c r="MUW55" s="15"/>
      <c r="MUX55" s="15"/>
      <c r="MUY55" s="14"/>
      <c r="MUZ55" s="15"/>
      <c r="MVA55" s="15"/>
      <c r="MVB55" s="14"/>
      <c r="MVC55" s="15"/>
      <c r="MVD55" s="15"/>
      <c r="MVE55" s="14"/>
      <c r="MVF55" s="15"/>
      <c r="MVG55" s="15"/>
      <c r="MVH55" s="14"/>
      <c r="MVI55" s="15"/>
      <c r="MVJ55" s="15"/>
      <c r="MVK55" s="14"/>
      <c r="MVL55" s="15"/>
      <c r="MVM55" s="15"/>
      <c r="MVN55" s="14"/>
      <c r="MVO55" s="15"/>
      <c r="MVP55" s="15"/>
      <c r="MVQ55" s="14"/>
      <c r="MVR55" s="15"/>
      <c r="MVS55" s="15"/>
      <c r="MVT55" s="14"/>
      <c r="MVU55" s="15"/>
      <c r="MVV55" s="15"/>
      <c r="MVW55" s="14"/>
      <c r="MVX55" s="15"/>
      <c r="MVY55" s="15"/>
      <c r="MVZ55" s="14"/>
      <c r="MWA55" s="15"/>
      <c r="MWB55" s="15"/>
      <c r="MWC55" s="14"/>
      <c r="MWD55" s="15"/>
      <c r="MWE55" s="15"/>
      <c r="MWF55" s="14"/>
      <c r="MWG55" s="15"/>
      <c r="MWH55" s="15"/>
      <c r="MWI55" s="14"/>
      <c r="MWJ55" s="15"/>
      <c r="MWK55" s="15"/>
      <c r="MWL55" s="14"/>
      <c r="MWM55" s="15"/>
      <c r="MWN55" s="15"/>
      <c r="MWO55" s="14"/>
      <c r="MWP55" s="15"/>
      <c r="MWQ55" s="15"/>
      <c r="MWR55" s="14"/>
      <c r="MWS55" s="15"/>
      <c r="MWT55" s="15"/>
      <c r="MWU55" s="14"/>
      <c r="MWV55" s="15"/>
      <c r="MWW55" s="15"/>
      <c r="MWX55" s="14"/>
      <c r="MWY55" s="15"/>
      <c r="MWZ55" s="15"/>
      <c r="MXA55" s="14"/>
      <c r="MXB55" s="15"/>
      <c r="MXC55" s="15"/>
      <c r="MXD55" s="14"/>
      <c r="MXE55" s="15"/>
      <c r="MXF55" s="15"/>
      <c r="MXG55" s="14"/>
      <c r="MXH55" s="15"/>
      <c r="MXI55" s="15"/>
      <c r="MXJ55" s="14"/>
      <c r="MXK55" s="15"/>
      <c r="MXL55" s="15"/>
      <c r="MXM55" s="14"/>
      <c r="MXN55" s="15"/>
      <c r="MXO55" s="15"/>
      <c r="MXP55" s="14"/>
      <c r="MXQ55" s="15"/>
      <c r="MXR55" s="15"/>
      <c r="MXS55" s="14"/>
      <c r="MXT55" s="15"/>
      <c r="MXU55" s="15"/>
      <c r="MXV55" s="14"/>
      <c r="MXW55" s="15"/>
      <c r="MXX55" s="15"/>
      <c r="MXY55" s="14"/>
      <c r="MXZ55" s="15"/>
      <c r="MYA55" s="15"/>
      <c r="MYB55" s="14"/>
      <c r="MYC55" s="15"/>
      <c r="MYD55" s="15"/>
      <c r="MYE55" s="14"/>
      <c r="MYF55" s="15"/>
      <c r="MYG55" s="15"/>
      <c r="MYH55" s="14"/>
      <c r="MYI55" s="15"/>
      <c r="MYJ55" s="15"/>
      <c r="MYK55" s="14"/>
      <c r="MYL55" s="15"/>
      <c r="MYM55" s="15"/>
      <c r="MYN55" s="14"/>
      <c r="MYO55" s="15"/>
      <c r="MYP55" s="15"/>
      <c r="MYQ55" s="14"/>
      <c r="MYR55" s="15"/>
      <c r="MYS55" s="15"/>
      <c r="MYT55" s="14"/>
      <c r="MYU55" s="15"/>
      <c r="MYV55" s="15"/>
      <c r="MYW55" s="14"/>
      <c r="MYX55" s="15"/>
      <c r="MYY55" s="15"/>
      <c r="MYZ55" s="14"/>
      <c r="MZA55" s="15"/>
      <c r="MZB55" s="15"/>
      <c r="MZC55" s="14"/>
      <c r="MZD55" s="15"/>
      <c r="MZE55" s="15"/>
      <c r="MZF55" s="14"/>
      <c r="MZG55" s="15"/>
      <c r="MZH55" s="15"/>
      <c r="MZI55" s="14"/>
      <c r="MZJ55" s="15"/>
      <c r="MZK55" s="15"/>
      <c r="MZL55" s="14"/>
      <c r="MZM55" s="15"/>
      <c r="MZN55" s="15"/>
      <c r="MZO55" s="14"/>
      <c r="MZP55" s="15"/>
      <c r="MZQ55" s="15"/>
      <c r="MZR55" s="14"/>
      <c r="MZS55" s="15"/>
      <c r="MZT55" s="15"/>
      <c r="MZU55" s="14"/>
      <c r="MZV55" s="15"/>
      <c r="MZW55" s="15"/>
      <c r="MZX55" s="14"/>
      <c r="MZY55" s="15"/>
      <c r="MZZ55" s="15"/>
      <c r="NAA55" s="14"/>
      <c r="NAB55" s="15"/>
      <c r="NAC55" s="15"/>
      <c r="NAD55" s="14"/>
      <c r="NAE55" s="15"/>
      <c r="NAF55" s="15"/>
      <c r="NAG55" s="14"/>
      <c r="NAH55" s="15"/>
      <c r="NAI55" s="15"/>
      <c r="NAJ55" s="14"/>
      <c r="NAK55" s="15"/>
      <c r="NAL55" s="15"/>
      <c r="NAM55" s="14"/>
      <c r="NAN55" s="15"/>
      <c r="NAO55" s="15"/>
      <c r="NAP55" s="14"/>
      <c r="NAQ55" s="15"/>
      <c r="NAR55" s="15"/>
      <c r="NAS55" s="14"/>
      <c r="NAT55" s="15"/>
      <c r="NAU55" s="15"/>
      <c r="NAV55" s="14"/>
      <c r="NAW55" s="15"/>
      <c r="NAX55" s="15"/>
      <c r="NAY55" s="14"/>
      <c r="NAZ55" s="15"/>
      <c r="NBA55" s="15"/>
      <c r="NBB55" s="14"/>
      <c r="NBC55" s="15"/>
      <c r="NBD55" s="15"/>
      <c r="NBE55" s="14"/>
      <c r="NBF55" s="15"/>
      <c r="NBG55" s="15"/>
      <c r="NBH55" s="14"/>
      <c r="NBI55" s="15"/>
      <c r="NBJ55" s="15"/>
      <c r="NBK55" s="14"/>
      <c r="NBL55" s="15"/>
      <c r="NBM55" s="15"/>
      <c r="NBN55" s="14"/>
      <c r="NBO55" s="15"/>
      <c r="NBP55" s="15"/>
      <c r="NBQ55" s="14"/>
      <c r="NBR55" s="15"/>
      <c r="NBS55" s="15"/>
      <c r="NBT55" s="14"/>
      <c r="NBU55" s="15"/>
      <c r="NBV55" s="15"/>
      <c r="NBW55" s="14"/>
      <c r="NBX55" s="15"/>
      <c r="NBY55" s="15"/>
      <c r="NBZ55" s="14"/>
      <c r="NCA55" s="15"/>
      <c r="NCB55" s="15"/>
      <c r="NCC55" s="14"/>
      <c r="NCD55" s="15"/>
      <c r="NCE55" s="15"/>
      <c r="NCF55" s="14"/>
      <c r="NCG55" s="15"/>
      <c r="NCH55" s="15"/>
      <c r="NCI55" s="14"/>
      <c r="NCJ55" s="15"/>
      <c r="NCK55" s="15"/>
      <c r="NCL55" s="14"/>
      <c r="NCM55" s="15"/>
      <c r="NCN55" s="15"/>
      <c r="NCO55" s="14"/>
      <c r="NCP55" s="15"/>
      <c r="NCQ55" s="15"/>
      <c r="NCR55" s="14"/>
      <c r="NCS55" s="15"/>
      <c r="NCT55" s="15"/>
      <c r="NCU55" s="14"/>
      <c r="NCV55" s="15"/>
      <c r="NCW55" s="15"/>
      <c r="NCX55" s="14"/>
      <c r="NCY55" s="15"/>
      <c r="NCZ55" s="15"/>
      <c r="NDA55" s="14"/>
      <c r="NDB55" s="15"/>
      <c r="NDC55" s="15"/>
      <c r="NDD55" s="14"/>
      <c r="NDE55" s="15"/>
      <c r="NDF55" s="15"/>
      <c r="NDG55" s="14"/>
      <c r="NDH55" s="15"/>
      <c r="NDI55" s="15"/>
      <c r="NDJ55" s="14"/>
      <c r="NDK55" s="15"/>
      <c r="NDL55" s="15"/>
      <c r="NDM55" s="14"/>
      <c r="NDN55" s="15"/>
      <c r="NDO55" s="15"/>
      <c r="NDP55" s="14"/>
      <c r="NDQ55" s="15"/>
      <c r="NDR55" s="15"/>
      <c r="NDS55" s="14"/>
      <c r="NDT55" s="15"/>
      <c r="NDU55" s="15"/>
      <c r="NDV55" s="14"/>
      <c r="NDW55" s="15"/>
      <c r="NDX55" s="15"/>
      <c r="NDY55" s="14"/>
      <c r="NDZ55" s="15"/>
      <c r="NEA55" s="15"/>
      <c r="NEB55" s="14"/>
      <c r="NEC55" s="15"/>
      <c r="NED55" s="15"/>
      <c r="NEE55" s="14"/>
      <c r="NEF55" s="15"/>
      <c r="NEG55" s="15"/>
      <c r="NEH55" s="14"/>
      <c r="NEI55" s="15"/>
      <c r="NEJ55" s="15"/>
      <c r="NEK55" s="14"/>
      <c r="NEL55" s="15"/>
      <c r="NEM55" s="15"/>
      <c r="NEN55" s="14"/>
      <c r="NEO55" s="15"/>
      <c r="NEP55" s="15"/>
      <c r="NEQ55" s="14"/>
      <c r="NER55" s="15"/>
      <c r="NES55" s="15"/>
      <c r="NET55" s="14"/>
      <c r="NEU55" s="15"/>
      <c r="NEV55" s="15"/>
      <c r="NEW55" s="14"/>
      <c r="NEX55" s="15"/>
      <c r="NEY55" s="15"/>
      <c r="NEZ55" s="14"/>
      <c r="NFA55" s="15"/>
      <c r="NFB55" s="15"/>
      <c r="NFC55" s="14"/>
      <c r="NFD55" s="15"/>
      <c r="NFE55" s="15"/>
      <c r="NFF55" s="14"/>
      <c r="NFG55" s="15"/>
      <c r="NFH55" s="15"/>
      <c r="NFI55" s="14"/>
      <c r="NFJ55" s="15"/>
      <c r="NFK55" s="15"/>
      <c r="NFL55" s="14"/>
      <c r="NFM55" s="15"/>
      <c r="NFN55" s="15"/>
      <c r="NFO55" s="14"/>
      <c r="NFP55" s="15"/>
      <c r="NFQ55" s="15"/>
      <c r="NFR55" s="14"/>
      <c r="NFS55" s="15"/>
      <c r="NFT55" s="15"/>
      <c r="NFU55" s="14"/>
      <c r="NFV55" s="15"/>
      <c r="NFW55" s="15"/>
      <c r="NFX55" s="14"/>
      <c r="NFY55" s="15"/>
      <c r="NFZ55" s="15"/>
      <c r="NGA55" s="14"/>
      <c r="NGB55" s="15"/>
      <c r="NGC55" s="15"/>
      <c r="NGD55" s="14"/>
      <c r="NGE55" s="15"/>
      <c r="NGF55" s="15"/>
      <c r="NGG55" s="14"/>
      <c r="NGH55" s="15"/>
      <c r="NGI55" s="15"/>
      <c r="NGJ55" s="14"/>
      <c r="NGK55" s="15"/>
      <c r="NGL55" s="15"/>
      <c r="NGM55" s="14"/>
      <c r="NGN55" s="15"/>
      <c r="NGO55" s="15"/>
      <c r="NGP55" s="14"/>
      <c r="NGQ55" s="15"/>
      <c r="NGR55" s="15"/>
      <c r="NGS55" s="14"/>
      <c r="NGT55" s="15"/>
      <c r="NGU55" s="15"/>
      <c r="NGV55" s="14"/>
      <c r="NGW55" s="15"/>
      <c r="NGX55" s="15"/>
      <c r="NGY55" s="14"/>
      <c r="NGZ55" s="15"/>
      <c r="NHA55" s="15"/>
      <c r="NHB55" s="14"/>
      <c r="NHC55" s="15"/>
      <c r="NHD55" s="15"/>
      <c r="NHE55" s="14"/>
      <c r="NHF55" s="15"/>
      <c r="NHG55" s="15"/>
      <c r="NHH55" s="14"/>
      <c r="NHI55" s="15"/>
      <c r="NHJ55" s="15"/>
      <c r="NHK55" s="14"/>
      <c r="NHL55" s="15"/>
      <c r="NHM55" s="15"/>
      <c r="NHN55" s="14"/>
      <c r="NHO55" s="15"/>
      <c r="NHP55" s="15"/>
      <c r="NHQ55" s="14"/>
      <c r="NHR55" s="15"/>
      <c r="NHS55" s="15"/>
      <c r="NHT55" s="14"/>
      <c r="NHU55" s="15"/>
      <c r="NHV55" s="15"/>
      <c r="NHW55" s="14"/>
      <c r="NHX55" s="15"/>
      <c r="NHY55" s="15"/>
      <c r="NHZ55" s="14"/>
      <c r="NIA55" s="15"/>
      <c r="NIB55" s="15"/>
      <c r="NIC55" s="14"/>
      <c r="NID55" s="15"/>
      <c r="NIE55" s="15"/>
      <c r="NIF55" s="14"/>
      <c r="NIG55" s="15"/>
      <c r="NIH55" s="15"/>
      <c r="NII55" s="14"/>
      <c r="NIJ55" s="15"/>
      <c r="NIK55" s="15"/>
      <c r="NIL55" s="14"/>
      <c r="NIM55" s="15"/>
      <c r="NIN55" s="15"/>
      <c r="NIO55" s="14"/>
      <c r="NIP55" s="15"/>
      <c r="NIQ55" s="15"/>
      <c r="NIR55" s="14"/>
      <c r="NIS55" s="15"/>
      <c r="NIT55" s="15"/>
      <c r="NIU55" s="14"/>
      <c r="NIV55" s="15"/>
      <c r="NIW55" s="15"/>
      <c r="NIX55" s="14"/>
      <c r="NIY55" s="15"/>
      <c r="NIZ55" s="15"/>
      <c r="NJA55" s="14"/>
      <c r="NJB55" s="15"/>
      <c r="NJC55" s="15"/>
      <c r="NJD55" s="14"/>
      <c r="NJE55" s="15"/>
      <c r="NJF55" s="15"/>
      <c r="NJG55" s="14"/>
      <c r="NJH55" s="15"/>
      <c r="NJI55" s="15"/>
      <c r="NJJ55" s="14"/>
      <c r="NJK55" s="15"/>
      <c r="NJL55" s="15"/>
      <c r="NJM55" s="14"/>
      <c r="NJN55" s="15"/>
      <c r="NJO55" s="15"/>
      <c r="NJP55" s="14"/>
      <c r="NJQ55" s="15"/>
      <c r="NJR55" s="15"/>
      <c r="NJS55" s="14"/>
      <c r="NJT55" s="15"/>
      <c r="NJU55" s="15"/>
      <c r="NJV55" s="14"/>
      <c r="NJW55" s="15"/>
      <c r="NJX55" s="15"/>
      <c r="NJY55" s="14"/>
      <c r="NJZ55" s="15"/>
      <c r="NKA55" s="15"/>
      <c r="NKB55" s="14"/>
      <c r="NKC55" s="15"/>
      <c r="NKD55" s="15"/>
      <c r="NKE55" s="14"/>
      <c r="NKF55" s="15"/>
      <c r="NKG55" s="15"/>
      <c r="NKH55" s="14"/>
      <c r="NKI55" s="15"/>
      <c r="NKJ55" s="15"/>
      <c r="NKK55" s="14"/>
      <c r="NKL55" s="15"/>
      <c r="NKM55" s="15"/>
      <c r="NKN55" s="14"/>
      <c r="NKO55" s="15"/>
      <c r="NKP55" s="15"/>
      <c r="NKQ55" s="14"/>
      <c r="NKR55" s="15"/>
      <c r="NKS55" s="15"/>
      <c r="NKT55" s="14"/>
      <c r="NKU55" s="15"/>
      <c r="NKV55" s="15"/>
      <c r="NKW55" s="14"/>
      <c r="NKX55" s="15"/>
      <c r="NKY55" s="15"/>
      <c r="NKZ55" s="14"/>
      <c r="NLA55" s="15"/>
      <c r="NLB55" s="15"/>
      <c r="NLC55" s="14"/>
      <c r="NLD55" s="15"/>
      <c r="NLE55" s="15"/>
      <c r="NLF55" s="14"/>
      <c r="NLG55" s="15"/>
      <c r="NLH55" s="15"/>
      <c r="NLI55" s="14"/>
      <c r="NLJ55" s="15"/>
      <c r="NLK55" s="15"/>
      <c r="NLL55" s="14"/>
      <c r="NLM55" s="15"/>
      <c r="NLN55" s="15"/>
      <c r="NLO55" s="14"/>
      <c r="NLP55" s="15"/>
      <c r="NLQ55" s="15"/>
      <c r="NLR55" s="14"/>
      <c r="NLS55" s="15"/>
      <c r="NLT55" s="15"/>
      <c r="NLU55" s="14"/>
      <c r="NLV55" s="15"/>
      <c r="NLW55" s="15"/>
      <c r="NLX55" s="14"/>
      <c r="NLY55" s="15"/>
      <c r="NLZ55" s="15"/>
      <c r="NMA55" s="14"/>
      <c r="NMB55" s="15"/>
      <c r="NMC55" s="15"/>
      <c r="NMD55" s="14"/>
      <c r="NME55" s="15"/>
      <c r="NMF55" s="15"/>
      <c r="NMG55" s="14"/>
      <c r="NMH55" s="15"/>
      <c r="NMI55" s="15"/>
      <c r="NMJ55" s="14"/>
      <c r="NMK55" s="15"/>
      <c r="NML55" s="15"/>
      <c r="NMM55" s="14"/>
      <c r="NMN55" s="15"/>
      <c r="NMO55" s="15"/>
      <c r="NMP55" s="14"/>
      <c r="NMQ55" s="15"/>
      <c r="NMR55" s="15"/>
      <c r="NMS55" s="14"/>
      <c r="NMT55" s="15"/>
      <c r="NMU55" s="15"/>
      <c r="NMV55" s="14"/>
      <c r="NMW55" s="15"/>
      <c r="NMX55" s="15"/>
      <c r="NMY55" s="14"/>
      <c r="NMZ55" s="15"/>
      <c r="NNA55" s="15"/>
      <c r="NNB55" s="14"/>
      <c r="NNC55" s="15"/>
      <c r="NND55" s="15"/>
      <c r="NNE55" s="14"/>
      <c r="NNF55" s="15"/>
      <c r="NNG55" s="15"/>
      <c r="NNH55" s="14"/>
      <c r="NNI55" s="15"/>
      <c r="NNJ55" s="15"/>
      <c r="NNK55" s="14"/>
      <c r="NNL55" s="15"/>
      <c r="NNM55" s="15"/>
      <c r="NNN55" s="14"/>
      <c r="NNO55" s="15"/>
      <c r="NNP55" s="15"/>
      <c r="NNQ55" s="14"/>
      <c r="NNR55" s="15"/>
      <c r="NNS55" s="15"/>
      <c r="NNT55" s="14"/>
      <c r="NNU55" s="15"/>
      <c r="NNV55" s="15"/>
      <c r="NNW55" s="14"/>
      <c r="NNX55" s="15"/>
      <c r="NNY55" s="15"/>
      <c r="NNZ55" s="14"/>
      <c r="NOA55" s="15"/>
      <c r="NOB55" s="15"/>
      <c r="NOC55" s="14"/>
      <c r="NOD55" s="15"/>
      <c r="NOE55" s="15"/>
      <c r="NOF55" s="14"/>
      <c r="NOG55" s="15"/>
      <c r="NOH55" s="15"/>
      <c r="NOI55" s="14"/>
      <c r="NOJ55" s="15"/>
      <c r="NOK55" s="15"/>
      <c r="NOL55" s="14"/>
      <c r="NOM55" s="15"/>
      <c r="NON55" s="15"/>
      <c r="NOO55" s="14"/>
      <c r="NOP55" s="15"/>
      <c r="NOQ55" s="15"/>
      <c r="NOR55" s="14"/>
      <c r="NOS55" s="15"/>
      <c r="NOT55" s="15"/>
      <c r="NOU55" s="14"/>
      <c r="NOV55" s="15"/>
      <c r="NOW55" s="15"/>
      <c r="NOX55" s="14"/>
      <c r="NOY55" s="15"/>
      <c r="NOZ55" s="15"/>
      <c r="NPA55" s="14"/>
      <c r="NPB55" s="15"/>
      <c r="NPC55" s="15"/>
      <c r="NPD55" s="14"/>
      <c r="NPE55" s="15"/>
      <c r="NPF55" s="15"/>
      <c r="NPG55" s="14"/>
      <c r="NPH55" s="15"/>
      <c r="NPI55" s="15"/>
      <c r="NPJ55" s="14"/>
      <c r="NPK55" s="15"/>
      <c r="NPL55" s="15"/>
      <c r="NPM55" s="14"/>
      <c r="NPN55" s="15"/>
      <c r="NPO55" s="15"/>
      <c r="NPP55" s="14"/>
      <c r="NPQ55" s="15"/>
      <c r="NPR55" s="15"/>
      <c r="NPS55" s="14"/>
      <c r="NPT55" s="15"/>
      <c r="NPU55" s="15"/>
      <c r="NPV55" s="14"/>
      <c r="NPW55" s="15"/>
      <c r="NPX55" s="15"/>
      <c r="NPY55" s="14"/>
      <c r="NPZ55" s="15"/>
      <c r="NQA55" s="15"/>
      <c r="NQB55" s="14"/>
      <c r="NQC55" s="15"/>
      <c r="NQD55" s="15"/>
      <c r="NQE55" s="14"/>
      <c r="NQF55" s="15"/>
      <c r="NQG55" s="15"/>
      <c r="NQH55" s="14"/>
      <c r="NQI55" s="15"/>
      <c r="NQJ55" s="15"/>
      <c r="NQK55" s="14"/>
      <c r="NQL55" s="15"/>
      <c r="NQM55" s="15"/>
      <c r="NQN55" s="14"/>
      <c r="NQO55" s="15"/>
      <c r="NQP55" s="15"/>
      <c r="NQQ55" s="14"/>
      <c r="NQR55" s="15"/>
      <c r="NQS55" s="15"/>
      <c r="NQT55" s="14"/>
      <c r="NQU55" s="15"/>
      <c r="NQV55" s="15"/>
      <c r="NQW55" s="14"/>
      <c r="NQX55" s="15"/>
      <c r="NQY55" s="15"/>
      <c r="NQZ55" s="14"/>
      <c r="NRA55" s="15"/>
      <c r="NRB55" s="15"/>
      <c r="NRC55" s="14"/>
      <c r="NRD55" s="15"/>
      <c r="NRE55" s="15"/>
      <c r="NRF55" s="14"/>
      <c r="NRG55" s="15"/>
      <c r="NRH55" s="15"/>
      <c r="NRI55" s="14"/>
      <c r="NRJ55" s="15"/>
      <c r="NRK55" s="15"/>
      <c r="NRL55" s="14"/>
      <c r="NRM55" s="15"/>
      <c r="NRN55" s="15"/>
      <c r="NRO55" s="14"/>
      <c r="NRP55" s="15"/>
      <c r="NRQ55" s="15"/>
      <c r="NRR55" s="14"/>
      <c r="NRS55" s="15"/>
      <c r="NRT55" s="15"/>
      <c r="NRU55" s="14"/>
      <c r="NRV55" s="15"/>
      <c r="NRW55" s="15"/>
      <c r="NRX55" s="14"/>
      <c r="NRY55" s="15"/>
      <c r="NRZ55" s="15"/>
      <c r="NSA55" s="14"/>
      <c r="NSB55" s="15"/>
      <c r="NSC55" s="15"/>
      <c r="NSD55" s="14"/>
      <c r="NSE55" s="15"/>
      <c r="NSF55" s="15"/>
      <c r="NSG55" s="14"/>
      <c r="NSH55" s="15"/>
      <c r="NSI55" s="15"/>
      <c r="NSJ55" s="14"/>
      <c r="NSK55" s="15"/>
      <c r="NSL55" s="15"/>
      <c r="NSM55" s="14"/>
      <c r="NSN55" s="15"/>
      <c r="NSO55" s="15"/>
      <c r="NSP55" s="14"/>
      <c r="NSQ55" s="15"/>
      <c r="NSR55" s="15"/>
      <c r="NSS55" s="14"/>
      <c r="NST55" s="15"/>
      <c r="NSU55" s="15"/>
      <c r="NSV55" s="14"/>
      <c r="NSW55" s="15"/>
      <c r="NSX55" s="15"/>
      <c r="NSY55" s="14"/>
      <c r="NSZ55" s="15"/>
      <c r="NTA55" s="15"/>
      <c r="NTB55" s="14"/>
      <c r="NTC55" s="15"/>
      <c r="NTD55" s="15"/>
      <c r="NTE55" s="14"/>
      <c r="NTF55" s="15"/>
      <c r="NTG55" s="15"/>
      <c r="NTH55" s="14"/>
      <c r="NTI55" s="15"/>
      <c r="NTJ55" s="15"/>
      <c r="NTK55" s="14"/>
      <c r="NTL55" s="15"/>
      <c r="NTM55" s="15"/>
      <c r="NTN55" s="14"/>
      <c r="NTO55" s="15"/>
      <c r="NTP55" s="15"/>
      <c r="NTQ55" s="14"/>
      <c r="NTR55" s="15"/>
      <c r="NTS55" s="15"/>
      <c r="NTT55" s="14"/>
      <c r="NTU55" s="15"/>
      <c r="NTV55" s="15"/>
      <c r="NTW55" s="14"/>
      <c r="NTX55" s="15"/>
      <c r="NTY55" s="15"/>
      <c r="NTZ55" s="14"/>
      <c r="NUA55" s="15"/>
      <c r="NUB55" s="15"/>
      <c r="NUC55" s="14"/>
      <c r="NUD55" s="15"/>
      <c r="NUE55" s="15"/>
      <c r="NUF55" s="14"/>
      <c r="NUG55" s="15"/>
      <c r="NUH55" s="15"/>
      <c r="NUI55" s="14"/>
      <c r="NUJ55" s="15"/>
      <c r="NUK55" s="15"/>
      <c r="NUL55" s="14"/>
      <c r="NUM55" s="15"/>
      <c r="NUN55" s="15"/>
      <c r="NUO55" s="14"/>
      <c r="NUP55" s="15"/>
      <c r="NUQ55" s="15"/>
      <c r="NUR55" s="14"/>
      <c r="NUS55" s="15"/>
      <c r="NUT55" s="15"/>
      <c r="NUU55" s="14"/>
      <c r="NUV55" s="15"/>
      <c r="NUW55" s="15"/>
      <c r="NUX55" s="14"/>
      <c r="NUY55" s="15"/>
      <c r="NUZ55" s="15"/>
      <c r="NVA55" s="14"/>
      <c r="NVB55" s="15"/>
      <c r="NVC55" s="15"/>
      <c r="NVD55" s="14"/>
      <c r="NVE55" s="15"/>
      <c r="NVF55" s="15"/>
      <c r="NVG55" s="14"/>
      <c r="NVH55" s="15"/>
      <c r="NVI55" s="15"/>
      <c r="NVJ55" s="14"/>
      <c r="NVK55" s="15"/>
      <c r="NVL55" s="15"/>
      <c r="NVM55" s="14"/>
      <c r="NVN55" s="15"/>
      <c r="NVO55" s="15"/>
      <c r="NVP55" s="14"/>
      <c r="NVQ55" s="15"/>
      <c r="NVR55" s="15"/>
      <c r="NVS55" s="14"/>
      <c r="NVT55" s="15"/>
      <c r="NVU55" s="15"/>
      <c r="NVV55" s="14"/>
      <c r="NVW55" s="15"/>
      <c r="NVX55" s="15"/>
      <c r="NVY55" s="14"/>
      <c r="NVZ55" s="15"/>
      <c r="NWA55" s="15"/>
      <c r="NWB55" s="14"/>
      <c r="NWC55" s="15"/>
      <c r="NWD55" s="15"/>
      <c r="NWE55" s="14"/>
      <c r="NWF55" s="15"/>
      <c r="NWG55" s="15"/>
      <c r="NWH55" s="14"/>
      <c r="NWI55" s="15"/>
      <c r="NWJ55" s="15"/>
      <c r="NWK55" s="14"/>
      <c r="NWL55" s="15"/>
      <c r="NWM55" s="15"/>
      <c r="NWN55" s="14"/>
      <c r="NWO55" s="15"/>
      <c r="NWP55" s="15"/>
      <c r="NWQ55" s="14"/>
      <c r="NWR55" s="15"/>
      <c r="NWS55" s="15"/>
      <c r="NWT55" s="14"/>
      <c r="NWU55" s="15"/>
      <c r="NWV55" s="15"/>
      <c r="NWW55" s="14"/>
      <c r="NWX55" s="15"/>
      <c r="NWY55" s="15"/>
      <c r="NWZ55" s="14"/>
      <c r="NXA55" s="15"/>
      <c r="NXB55" s="15"/>
      <c r="NXC55" s="14"/>
      <c r="NXD55" s="15"/>
      <c r="NXE55" s="15"/>
      <c r="NXF55" s="14"/>
      <c r="NXG55" s="15"/>
      <c r="NXH55" s="15"/>
      <c r="NXI55" s="14"/>
      <c r="NXJ55" s="15"/>
      <c r="NXK55" s="15"/>
      <c r="NXL55" s="14"/>
      <c r="NXM55" s="15"/>
      <c r="NXN55" s="15"/>
      <c r="NXO55" s="14"/>
      <c r="NXP55" s="15"/>
      <c r="NXQ55" s="15"/>
      <c r="NXR55" s="14"/>
      <c r="NXS55" s="15"/>
      <c r="NXT55" s="15"/>
      <c r="NXU55" s="14"/>
      <c r="NXV55" s="15"/>
      <c r="NXW55" s="15"/>
      <c r="NXX55" s="14"/>
      <c r="NXY55" s="15"/>
      <c r="NXZ55" s="15"/>
      <c r="NYA55" s="14"/>
      <c r="NYB55" s="15"/>
      <c r="NYC55" s="15"/>
      <c r="NYD55" s="14"/>
      <c r="NYE55" s="15"/>
      <c r="NYF55" s="15"/>
      <c r="NYG55" s="14"/>
      <c r="NYH55" s="15"/>
      <c r="NYI55" s="15"/>
      <c r="NYJ55" s="14"/>
      <c r="NYK55" s="15"/>
      <c r="NYL55" s="15"/>
      <c r="NYM55" s="14"/>
      <c r="NYN55" s="15"/>
      <c r="NYO55" s="15"/>
      <c r="NYP55" s="14"/>
      <c r="NYQ55" s="15"/>
      <c r="NYR55" s="15"/>
      <c r="NYS55" s="14"/>
      <c r="NYT55" s="15"/>
      <c r="NYU55" s="15"/>
      <c r="NYV55" s="14"/>
      <c r="NYW55" s="15"/>
      <c r="NYX55" s="15"/>
      <c r="NYY55" s="14"/>
      <c r="NYZ55" s="15"/>
      <c r="NZA55" s="15"/>
      <c r="NZB55" s="14"/>
      <c r="NZC55" s="15"/>
      <c r="NZD55" s="15"/>
      <c r="NZE55" s="14"/>
      <c r="NZF55" s="15"/>
      <c r="NZG55" s="15"/>
      <c r="NZH55" s="14"/>
      <c r="NZI55" s="15"/>
      <c r="NZJ55" s="15"/>
      <c r="NZK55" s="14"/>
      <c r="NZL55" s="15"/>
      <c r="NZM55" s="15"/>
      <c r="NZN55" s="14"/>
      <c r="NZO55" s="15"/>
      <c r="NZP55" s="15"/>
      <c r="NZQ55" s="14"/>
      <c r="NZR55" s="15"/>
      <c r="NZS55" s="15"/>
      <c r="NZT55" s="14"/>
      <c r="NZU55" s="15"/>
      <c r="NZV55" s="15"/>
      <c r="NZW55" s="14"/>
      <c r="NZX55" s="15"/>
      <c r="NZY55" s="15"/>
      <c r="NZZ55" s="14"/>
      <c r="OAA55" s="15"/>
      <c r="OAB55" s="15"/>
      <c r="OAC55" s="14"/>
      <c r="OAD55" s="15"/>
      <c r="OAE55" s="15"/>
      <c r="OAF55" s="14"/>
      <c r="OAG55" s="15"/>
      <c r="OAH55" s="15"/>
      <c r="OAI55" s="14"/>
      <c r="OAJ55" s="15"/>
      <c r="OAK55" s="15"/>
      <c r="OAL55" s="14"/>
      <c r="OAM55" s="15"/>
      <c r="OAN55" s="15"/>
      <c r="OAO55" s="14"/>
      <c r="OAP55" s="15"/>
      <c r="OAQ55" s="15"/>
      <c r="OAR55" s="14"/>
      <c r="OAS55" s="15"/>
      <c r="OAT55" s="15"/>
      <c r="OAU55" s="14"/>
      <c r="OAV55" s="15"/>
      <c r="OAW55" s="15"/>
      <c r="OAX55" s="14"/>
      <c r="OAY55" s="15"/>
      <c r="OAZ55" s="15"/>
      <c r="OBA55" s="14"/>
      <c r="OBB55" s="15"/>
      <c r="OBC55" s="15"/>
      <c r="OBD55" s="14"/>
      <c r="OBE55" s="15"/>
      <c r="OBF55" s="15"/>
      <c r="OBG55" s="14"/>
      <c r="OBH55" s="15"/>
      <c r="OBI55" s="15"/>
      <c r="OBJ55" s="14"/>
      <c r="OBK55" s="15"/>
      <c r="OBL55" s="15"/>
      <c r="OBM55" s="14"/>
      <c r="OBN55" s="15"/>
      <c r="OBO55" s="15"/>
      <c r="OBP55" s="14"/>
      <c r="OBQ55" s="15"/>
      <c r="OBR55" s="15"/>
      <c r="OBS55" s="14"/>
      <c r="OBT55" s="15"/>
      <c r="OBU55" s="15"/>
      <c r="OBV55" s="14"/>
      <c r="OBW55" s="15"/>
      <c r="OBX55" s="15"/>
      <c r="OBY55" s="14"/>
      <c r="OBZ55" s="15"/>
      <c r="OCA55" s="15"/>
      <c r="OCB55" s="14"/>
      <c r="OCC55" s="15"/>
      <c r="OCD55" s="15"/>
      <c r="OCE55" s="14"/>
      <c r="OCF55" s="15"/>
      <c r="OCG55" s="15"/>
      <c r="OCH55" s="14"/>
      <c r="OCI55" s="15"/>
      <c r="OCJ55" s="15"/>
      <c r="OCK55" s="14"/>
      <c r="OCL55" s="15"/>
      <c r="OCM55" s="15"/>
      <c r="OCN55" s="14"/>
      <c r="OCO55" s="15"/>
      <c r="OCP55" s="15"/>
      <c r="OCQ55" s="14"/>
      <c r="OCR55" s="15"/>
      <c r="OCS55" s="15"/>
      <c r="OCT55" s="14"/>
      <c r="OCU55" s="15"/>
      <c r="OCV55" s="15"/>
      <c r="OCW55" s="14"/>
      <c r="OCX55" s="15"/>
      <c r="OCY55" s="15"/>
      <c r="OCZ55" s="14"/>
      <c r="ODA55" s="15"/>
      <c r="ODB55" s="15"/>
      <c r="ODC55" s="14"/>
      <c r="ODD55" s="15"/>
      <c r="ODE55" s="15"/>
      <c r="ODF55" s="14"/>
      <c r="ODG55" s="15"/>
      <c r="ODH55" s="15"/>
      <c r="ODI55" s="14"/>
      <c r="ODJ55" s="15"/>
      <c r="ODK55" s="15"/>
      <c r="ODL55" s="14"/>
      <c r="ODM55" s="15"/>
      <c r="ODN55" s="15"/>
      <c r="ODO55" s="14"/>
      <c r="ODP55" s="15"/>
      <c r="ODQ55" s="15"/>
      <c r="ODR55" s="14"/>
      <c r="ODS55" s="15"/>
      <c r="ODT55" s="15"/>
      <c r="ODU55" s="14"/>
      <c r="ODV55" s="15"/>
      <c r="ODW55" s="15"/>
      <c r="ODX55" s="14"/>
      <c r="ODY55" s="15"/>
      <c r="ODZ55" s="15"/>
      <c r="OEA55" s="14"/>
      <c r="OEB55" s="15"/>
      <c r="OEC55" s="15"/>
      <c r="OED55" s="14"/>
      <c r="OEE55" s="15"/>
      <c r="OEF55" s="15"/>
      <c r="OEG55" s="14"/>
      <c r="OEH55" s="15"/>
      <c r="OEI55" s="15"/>
      <c r="OEJ55" s="14"/>
      <c r="OEK55" s="15"/>
      <c r="OEL55" s="15"/>
      <c r="OEM55" s="14"/>
      <c r="OEN55" s="15"/>
      <c r="OEO55" s="15"/>
      <c r="OEP55" s="14"/>
      <c r="OEQ55" s="15"/>
      <c r="OER55" s="15"/>
      <c r="OES55" s="14"/>
      <c r="OET55" s="15"/>
      <c r="OEU55" s="15"/>
      <c r="OEV55" s="14"/>
      <c r="OEW55" s="15"/>
      <c r="OEX55" s="15"/>
      <c r="OEY55" s="14"/>
      <c r="OEZ55" s="15"/>
      <c r="OFA55" s="15"/>
      <c r="OFB55" s="14"/>
      <c r="OFC55" s="15"/>
      <c r="OFD55" s="15"/>
      <c r="OFE55" s="14"/>
      <c r="OFF55" s="15"/>
      <c r="OFG55" s="15"/>
      <c r="OFH55" s="14"/>
      <c r="OFI55" s="15"/>
      <c r="OFJ55" s="15"/>
      <c r="OFK55" s="14"/>
      <c r="OFL55" s="15"/>
      <c r="OFM55" s="15"/>
      <c r="OFN55" s="14"/>
      <c r="OFO55" s="15"/>
      <c r="OFP55" s="15"/>
      <c r="OFQ55" s="14"/>
      <c r="OFR55" s="15"/>
      <c r="OFS55" s="15"/>
      <c r="OFT55" s="14"/>
      <c r="OFU55" s="15"/>
      <c r="OFV55" s="15"/>
      <c r="OFW55" s="14"/>
      <c r="OFX55" s="15"/>
      <c r="OFY55" s="15"/>
      <c r="OFZ55" s="14"/>
      <c r="OGA55" s="15"/>
      <c r="OGB55" s="15"/>
      <c r="OGC55" s="14"/>
      <c r="OGD55" s="15"/>
      <c r="OGE55" s="15"/>
      <c r="OGF55" s="14"/>
      <c r="OGG55" s="15"/>
      <c r="OGH55" s="15"/>
      <c r="OGI55" s="14"/>
      <c r="OGJ55" s="15"/>
      <c r="OGK55" s="15"/>
      <c r="OGL55" s="14"/>
      <c r="OGM55" s="15"/>
      <c r="OGN55" s="15"/>
      <c r="OGO55" s="14"/>
      <c r="OGP55" s="15"/>
      <c r="OGQ55" s="15"/>
      <c r="OGR55" s="14"/>
      <c r="OGS55" s="15"/>
      <c r="OGT55" s="15"/>
      <c r="OGU55" s="14"/>
      <c r="OGV55" s="15"/>
      <c r="OGW55" s="15"/>
      <c r="OGX55" s="14"/>
      <c r="OGY55" s="15"/>
      <c r="OGZ55" s="15"/>
      <c r="OHA55" s="14"/>
      <c r="OHB55" s="15"/>
      <c r="OHC55" s="15"/>
      <c r="OHD55" s="14"/>
      <c r="OHE55" s="15"/>
      <c r="OHF55" s="15"/>
      <c r="OHG55" s="14"/>
      <c r="OHH55" s="15"/>
      <c r="OHI55" s="15"/>
      <c r="OHJ55" s="14"/>
      <c r="OHK55" s="15"/>
      <c r="OHL55" s="15"/>
      <c r="OHM55" s="14"/>
      <c r="OHN55" s="15"/>
      <c r="OHO55" s="15"/>
      <c r="OHP55" s="14"/>
      <c r="OHQ55" s="15"/>
      <c r="OHR55" s="15"/>
      <c r="OHS55" s="14"/>
      <c r="OHT55" s="15"/>
      <c r="OHU55" s="15"/>
      <c r="OHV55" s="14"/>
      <c r="OHW55" s="15"/>
      <c r="OHX55" s="15"/>
      <c r="OHY55" s="14"/>
      <c r="OHZ55" s="15"/>
      <c r="OIA55" s="15"/>
      <c r="OIB55" s="14"/>
      <c r="OIC55" s="15"/>
      <c r="OID55" s="15"/>
      <c r="OIE55" s="14"/>
      <c r="OIF55" s="15"/>
      <c r="OIG55" s="15"/>
      <c r="OIH55" s="14"/>
      <c r="OII55" s="15"/>
      <c r="OIJ55" s="15"/>
      <c r="OIK55" s="14"/>
      <c r="OIL55" s="15"/>
      <c r="OIM55" s="15"/>
      <c r="OIN55" s="14"/>
      <c r="OIO55" s="15"/>
      <c r="OIP55" s="15"/>
      <c r="OIQ55" s="14"/>
      <c r="OIR55" s="15"/>
      <c r="OIS55" s="15"/>
      <c r="OIT55" s="14"/>
      <c r="OIU55" s="15"/>
      <c r="OIV55" s="15"/>
      <c r="OIW55" s="14"/>
      <c r="OIX55" s="15"/>
      <c r="OIY55" s="15"/>
      <c r="OIZ55" s="14"/>
      <c r="OJA55" s="15"/>
      <c r="OJB55" s="15"/>
      <c r="OJC55" s="14"/>
      <c r="OJD55" s="15"/>
      <c r="OJE55" s="15"/>
      <c r="OJF55" s="14"/>
      <c r="OJG55" s="15"/>
      <c r="OJH55" s="15"/>
      <c r="OJI55" s="14"/>
      <c r="OJJ55" s="15"/>
      <c r="OJK55" s="15"/>
      <c r="OJL55" s="14"/>
      <c r="OJM55" s="15"/>
      <c r="OJN55" s="15"/>
      <c r="OJO55" s="14"/>
      <c r="OJP55" s="15"/>
      <c r="OJQ55" s="15"/>
      <c r="OJR55" s="14"/>
      <c r="OJS55" s="15"/>
      <c r="OJT55" s="15"/>
      <c r="OJU55" s="14"/>
      <c r="OJV55" s="15"/>
      <c r="OJW55" s="15"/>
      <c r="OJX55" s="14"/>
      <c r="OJY55" s="15"/>
      <c r="OJZ55" s="15"/>
      <c r="OKA55" s="14"/>
      <c r="OKB55" s="15"/>
      <c r="OKC55" s="15"/>
      <c r="OKD55" s="14"/>
      <c r="OKE55" s="15"/>
      <c r="OKF55" s="15"/>
      <c r="OKG55" s="14"/>
      <c r="OKH55" s="15"/>
      <c r="OKI55" s="15"/>
      <c r="OKJ55" s="14"/>
      <c r="OKK55" s="15"/>
      <c r="OKL55" s="15"/>
      <c r="OKM55" s="14"/>
      <c r="OKN55" s="15"/>
      <c r="OKO55" s="15"/>
      <c r="OKP55" s="14"/>
      <c r="OKQ55" s="15"/>
      <c r="OKR55" s="15"/>
      <c r="OKS55" s="14"/>
      <c r="OKT55" s="15"/>
      <c r="OKU55" s="15"/>
      <c r="OKV55" s="14"/>
      <c r="OKW55" s="15"/>
      <c r="OKX55" s="15"/>
      <c r="OKY55" s="14"/>
      <c r="OKZ55" s="15"/>
      <c r="OLA55" s="15"/>
      <c r="OLB55" s="14"/>
      <c r="OLC55" s="15"/>
      <c r="OLD55" s="15"/>
      <c r="OLE55" s="14"/>
      <c r="OLF55" s="15"/>
      <c r="OLG55" s="15"/>
      <c r="OLH55" s="14"/>
      <c r="OLI55" s="15"/>
      <c r="OLJ55" s="15"/>
      <c r="OLK55" s="14"/>
      <c r="OLL55" s="15"/>
      <c r="OLM55" s="15"/>
      <c r="OLN55" s="14"/>
      <c r="OLO55" s="15"/>
      <c r="OLP55" s="15"/>
      <c r="OLQ55" s="14"/>
      <c r="OLR55" s="15"/>
      <c r="OLS55" s="15"/>
      <c r="OLT55" s="14"/>
      <c r="OLU55" s="15"/>
      <c r="OLV55" s="15"/>
      <c r="OLW55" s="14"/>
      <c r="OLX55" s="15"/>
      <c r="OLY55" s="15"/>
      <c r="OLZ55" s="14"/>
      <c r="OMA55" s="15"/>
      <c r="OMB55" s="15"/>
      <c r="OMC55" s="14"/>
      <c r="OMD55" s="15"/>
      <c r="OME55" s="15"/>
      <c r="OMF55" s="14"/>
      <c r="OMG55" s="15"/>
      <c r="OMH55" s="15"/>
      <c r="OMI55" s="14"/>
      <c r="OMJ55" s="15"/>
      <c r="OMK55" s="15"/>
      <c r="OML55" s="14"/>
      <c r="OMM55" s="15"/>
      <c r="OMN55" s="15"/>
      <c r="OMO55" s="14"/>
      <c r="OMP55" s="15"/>
      <c r="OMQ55" s="15"/>
      <c r="OMR55" s="14"/>
      <c r="OMS55" s="15"/>
      <c r="OMT55" s="15"/>
      <c r="OMU55" s="14"/>
      <c r="OMV55" s="15"/>
      <c r="OMW55" s="15"/>
      <c r="OMX55" s="14"/>
      <c r="OMY55" s="15"/>
      <c r="OMZ55" s="15"/>
      <c r="ONA55" s="14"/>
      <c r="ONB55" s="15"/>
      <c r="ONC55" s="15"/>
      <c r="OND55" s="14"/>
      <c r="ONE55" s="15"/>
      <c r="ONF55" s="15"/>
      <c r="ONG55" s="14"/>
      <c r="ONH55" s="15"/>
      <c r="ONI55" s="15"/>
      <c r="ONJ55" s="14"/>
      <c r="ONK55" s="15"/>
      <c r="ONL55" s="15"/>
      <c r="ONM55" s="14"/>
      <c r="ONN55" s="15"/>
      <c r="ONO55" s="15"/>
      <c r="ONP55" s="14"/>
      <c r="ONQ55" s="15"/>
      <c r="ONR55" s="15"/>
      <c r="ONS55" s="14"/>
      <c r="ONT55" s="15"/>
      <c r="ONU55" s="15"/>
      <c r="ONV55" s="14"/>
      <c r="ONW55" s="15"/>
      <c r="ONX55" s="15"/>
      <c r="ONY55" s="14"/>
      <c r="ONZ55" s="15"/>
      <c r="OOA55" s="15"/>
      <c r="OOB55" s="14"/>
      <c r="OOC55" s="15"/>
      <c r="OOD55" s="15"/>
      <c r="OOE55" s="14"/>
      <c r="OOF55" s="15"/>
      <c r="OOG55" s="15"/>
      <c r="OOH55" s="14"/>
      <c r="OOI55" s="15"/>
      <c r="OOJ55" s="15"/>
      <c r="OOK55" s="14"/>
      <c r="OOL55" s="15"/>
      <c r="OOM55" s="15"/>
      <c r="OON55" s="14"/>
      <c r="OOO55" s="15"/>
      <c r="OOP55" s="15"/>
      <c r="OOQ55" s="14"/>
      <c r="OOR55" s="15"/>
      <c r="OOS55" s="15"/>
      <c r="OOT55" s="14"/>
      <c r="OOU55" s="15"/>
      <c r="OOV55" s="15"/>
      <c r="OOW55" s="14"/>
      <c r="OOX55" s="15"/>
      <c r="OOY55" s="15"/>
      <c r="OOZ55" s="14"/>
      <c r="OPA55" s="15"/>
      <c r="OPB55" s="15"/>
      <c r="OPC55" s="14"/>
      <c r="OPD55" s="15"/>
      <c r="OPE55" s="15"/>
      <c r="OPF55" s="14"/>
      <c r="OPG55" s="15"/>
      <c r="OPH55" s="15"/>
      <c r="OPI55" s="14"/>
      <c r="OPJ55" s="15"/>
      <c r="OPK55" s="15"/>
      <c r="OPL55" s="14"/>
      <c r="OPM55" s="15"/>
      <c r="OPN55" s="15"/>
      <c r="OPO55" s="14"/>
      <c r="OPP55" s="15"/>
      <c r="OPQ55" s="15"/>
      <c r="OPR55" s="14"/>
      <c r="OPS55" s="15"/>
      <c r="OPT55" s="15"/>
      <c r="OPU55" s="14"/>
      <c r="OPV55" s="15"/>
      <c r="OPW55" s="15"/>
      <c r="OPX55" s="14"/>
      <c r="OPY55" s="15"/>
      <c r="OPZ55" s="15"/>
      <c r="OQA55" s="14"/>
      <c r="OQB55" s="15"/>
      <c r="OQC55" s="15"/>
      <c r="OQD55" s="14"/>
      <c r="OQE55" s="15"/>
      <c r="OQF55" s="15"/>
      <c r="OQG55" s="14"/>
      <c r="OQH55" s="15"/>
      <c r="OQI55" s="15"/>
      <c r="OQJ55" s="14"/>
      <c r="OQK55" s="15"/>
      <c r="OQL55" s="15"/>
      <c r="OQM55" s="14"/>
      <c r="OQN55" s="15"/>
      <c r="OQO55" s="15"/>
      <c r="OQP55" s="14"/>
      <c r="OQQ55" s="15"/>
      <c r="OQR55" s="15"/>
      <c r="OQS55" s="14"/>
      <c r="OQT55" s="15"/>
      <c r="OQU55" s="15"/>
      <c r="OQV55" s="14"/>
      <c r="OQW55" s="15"/>
      <c r="OQX55" s="15"/>
      <c r="OQY55" s="14"/>
      <c r="OQZ55" s="15"/>
      <c r="ORA55" s="15"/>
      <c r="ORB55" s="14"/>
      <c r="ORC55" s="15"/>
      <c r="ORD55" s="15"/>
      <c r="ORE55" s="14"/>
      <c r="ORF55" s="15"/>
      <c r="ORG55" s="15"/>
      <c r="ORH55" s="14"/>
      <c r="ORI55" s="15"/>
      <c r="ORJ55" s="15"/>
      <c r="ORK55" s="14"/>
      <c r="ORL55" s="15"/>
      <c r="ORM55" s="15"/>
      <c r="ORN55" s="14"/>
      <c r="ORO55" s="15"/>
      <c r="ORP55" s="15"/>
      <c r="ORQ55" s="14"/>
      <c r="ORR55" s="15"/>
      <c r="ORS55" s="15"/>
      <c r="ORT55" s="14"/>
      <c r="ORU55" s="15"/>
      <c r="ORV55" s="15"/>
      <c r="ORW55" s="14"/>
      <c r="ORX55" s="15"/>
      <c r="ORY55" s="15"/>
      <c r="ORZ55" s="14"/>
      <c r="OSA55" s="15"/>
      <c r="OSB55" s="15"/>
      <c r="OSC55" s="14"/>
      <c r="OSD55" s="15"/>
      <c r="OSE55" s="15"/>
      <c r="OSF55" s="14"/>
      <c r="OSG55" s="15"/>
      <c r="OSH55" s="15"/>
      <c r="OSI55" s="14"/>
      <c r="OSJ55" s="15"/>
      <c r="OSK55" s="15"/>
      <c r="OSL55" s="14"/>
      <c r="OSM55" s="15"/>
      <c r="OSN55" s="15"/>
      <c r="OSO55" s="14"/>
      <c r="OSP55" s="15"/>
      <c r="OSQ55" s="15"/>
      <c r="OSR55" s="14"/>
      <c r="OSS55" s="15"/>
      <c r="OST55" s="15"/>
      <c r="OSU55" s="14"/>
      <c r="OSV55" s="15"/>
      <c r="OSW55" s="15"/>
      <c r="OSX55" s="14"/>
      <c r="OSY55" s="15"/>
      <c r="OSZ55" s="15"/>
      <c r="OTA55" s="14"/>
      <c r="OTB55" s="15"/>
      <c r="OTC55" s="15"/>
      <c r="OTD55" s="14"/>
      <c r="OTE55" s="15"/>
      <c r="OTF55" s="15"/>
      <c r="OTG55" s="14"/>
      <c r="OTH55" s="15"/>
      <c r="OTI55" s="15"/>
      <c r="OTJ55" s="14"/>
      <c r="OTK55" s="15"/>
      <c r="OTL55" s="15"/>
      <c r="OTM55" s="14"/>
      <c r="OTN55" s="15"/>
      <c r="OTO55" s="15"/>
      <c r="OTP55" s="14"/>
      <c r="OTQ55" s="15"/>
      <c r="OTR55" s="15"/>
      <c r="OTS55" s="14"/>
      <c r="OTT55" s="15"/>
      <c r="OTU55" s="15"/>
      <c r="OTV55" s="14"/>
      <c r="OTW55" s="15"/>
      <c r="OTX55" s="15"/>
      <c r="OTY55" s="14"/>
      <c r="OTZ55" s="15"/>
      <c r="OUA55" s="15"/>
      <c r="OUB55" s="14"/>
      <c r="OUC55" s="15"/>
      <c r="OUD55" s="15"/>
      <c r="OUE55" s="14"/>
      <c r="OUF55" s="15"/>
      <c r="OUG55" s="15"/>
      <c r="OUH55" s="14"/>
      <c r="OUI55" s="15"/>
      <c r="OUJ55" s="15"/>
      <c r="OUK55" s="14"/>
      <c r="OUL55" s="15"/>
      <c r="OUM55" s="15"/>
      <c r="OUN55" s="14"/>
      <c r="OUO55" s="15"/>
      <c r="OUP55" s="15"/>
      <c r="OUQ55" s="14"/>
      <c r="OUR55" s="15"/>
      <c r="OUS55" s="15"/>
      <c r="OUT55" s="14"/>
      <c r="OUU55" s="15"/>
      <c r="OUV55" s="15"/>
      <c r="OUW55" s="14"/>
      <c r="OUX55" s="15"/>
      <c r="OUY55" s="15"/>
      <c r="OUZ55" s="14"/>
      <c r="OVA55" s="15"/>
      <c r="OVB55" s="15"/>
      <c r="OVC55" s="14"/>
      <c r="OVD55" s="15"/>
      <c r="OVE55" s="15"/>
      <c r="OVF55" s="14"/>
      <c r="OVG55" s="15"/>
      <c r="OVH55" s="15"/>
      <c r="OVI55" s="14"/>
      <c r="OVJ55" s="15"/>
      <c r="OVK55" s="15"/>
      <c r="OVL55" s="14"/>
      <c r="OVM55" s="15"/>
      <c r="OVN55" s="15"/>
      <c r="OVO55" s="14"/>
      <c r="OVP55" s="15"/>
      <c r="OVQ55" s="15"/>
      <c r="OVR55" s="14"/>
      <c r="OVS55" s="15"/>
      <c r="OVT55" s="15"/>
      <c r="OVU55" s="14"/>
      <c r="OVV55" s="15"/>
      <c r="OVW55" s="15"/>
      <c r="OVX55" s="14"/>
      <c r="OVY55" s="15"/>
      <c r="OVZ55" s="15"/>
      <c r="OWA55" s="14"/>
      <c r="OWB55" s="15"/>
      <c r="OWC55" s="15"/>
      <c r="OWD55" s="14"/>
      <c r="OWE55" s="15"/>
      <c r="OWF55" s="15"/>
      <c r="OWG55" s="14"/>
      <c r="OWH55" s="15"/>
      <c r="OWI55" s="15"/>
      <c r="OWJ55" s="14"/>
      <c r="OWK55" s="15"/>
      <c r="OWL55" s="15"/>
      <c r="OWM55" s="14"/>
      <c r="OWN55" s="15"/>
      <c r="OWO55" s="15"/>
      <c r="OWP55" s="14"/>
      <c r="OWQ55" s="15"/>
      <c r="OWR55" s="15"/>
      <c r="OWS55" s="14"/>
      <c r="OWT55" s="15"/>
      <c r="OWU55" s="15"/>
      <c r="OWV55" s="14"/>
      <c r="OWW55" s="15"/>
      <c r="OWX55" s="15"/>
      <c r="OWY55" s="14"/>
      <c r="OWZ55" s="15"/>
      <c r="OXA55" s="15"/>
      <c r="OXB55" s="14"/>
      <c r="OXC55" s="15"/>
      <c r="OXD55" s="15"/>
      <c r="OXE55" s="14"/>
      <c r="OXF55" s="15"/>
      <c r="OXG55" s="15"/>
      <c r="OXH55" s="14"/>
      <c r="OXI55" s="15"/>
      <c r="OXJ55" s="15"/>
      <c r="OXK55" s="14"/>
      <c r="OXL55" s="15"/>
      <c r="OXM55" s="15"/>
      <c r="OXN55" s="14"/>
      <c r="OXO55" s="15"/>
      <c r="OXP55" s="15"/>
      <c r="OXQ55" s="14"/>
      <c r="OXR55" s="15"/>
      <c r="OXS55" s="15"/>
      <c r="OXT55" s="14"/>
      <c r="OXU55" s="15"/>
      <c r="OXV55" s="15"/>
      <c r="OXW55" s="14"/>
      <c r="OXX55" s="15"/>
      <c r="OXY55" s="15"/>
      <c r="OXZ55" s="14"/>
      <c r="OYA55" s="15"/>
      <c r="OYB55" s="15"/>
      <c r="OYC55" s="14"/>
      <c r="OYD55" s="15"/>
      <c r="OYE55" s="15"/>
      <c r="OYF55" s="14"/>
      <c r="OYG55" s="15"/>
      <c r="OYH55" s="15"/>
      <c r="OYI55" s="14"/>
      <c r="OYJ55" s="15"/>
      <c r="OYK55" s="15"/>
      <c r="OYL55" s="14"/>
      <c r="OYM55" s="15"/>
      <c r="OYN55" s="15"/>
      <c r="OYO55" s="14"/>
      <c r="OYP55" s="15"/>
      <c r="OYQ55" s="15"/>
      <c r="OYR55" s="14"/>
      <c r="OYS55" s="15"/>
      <c r="OYT55" s="15"/>
      <c r="OYU55" s="14"/>
      <c r="OYV55" s="15"/>
      <c r="OYW55" s="15"/>
      <c r="OYX55" s="14"/>
      <c r="OYY55" s="15"/>
      <c r="OYZ55" s="15"/>
      <c r="OZA55" s="14"/>
      <c r="OZB55" s="15"/>
      <c r="OZC55" s="15"/>
      <c r="OZD55" s="14"/>
      <c r="OZE55" s="15"/>
      <c r="OZF55" s="15"/>
      <c r="OZG55" s="14"/>
      <c r="OZH55" s="15"/>
      <c r="OZI55" s="15"/>
      <c r="OZJ55" s="14"/>
      <c r="OZK55" s="15"/>
      <c r="OZL55" s="15"/>
      <c r="OZM55" s="14"/>
      <c r="OZN55" s="15"/>
      <c r="OZO55" s="15"/>
      <c r="OZP55" s="14"/>
      <c r="OZQ55" s="15"/>
      <c r="OZR55" s="15"/>
      <c r="OZS55" s="14"/>
      <c r="OZT55" s="15"/>
      <c r="OZU55" s="15"/>
      <c r="OZV55" s="14"/>
      <c r="OZW55" s="15"/>
      <c r="OZX55" s="15"/>
      <c r="OZY55" s="14"/>
      <c r="OZZ55" s="15"/>
      <c r="PAA55" s="15"/>
      <c r="PAB55" s="14"/>
      <c r="PAC55" s="15"/>
      <c r="PAD55" s="15"/>
      <c r="PAE55" s="14"/>
      <c r="PAF55" s="15"/>
      <c r="PAG55" s="15"/>
      <c r="PAH55" s="14"/>
      <c r="PAI55" s="15"/>
      <c r="PAJ55" s="15"/>
      <c r="PAK55" s="14"/>
      <c r="PAL55" s="15"/>
      <c r="PAM55" s="15"/>
      <c r="PAN55" s="14"/>
      <c r="PAO55" s="15"/>
      <c r="PAP55" s="15"/>
      <c r="PAQ55" s="14"/>
      <c r="PAR55" s="15"/>
      <c r="PAS55" s="15"/>
      <c r="PAT55" s="14"/>
      <c r="PAU55" s="15"/>
      <c r="PAV55" s="15"/>
      <c r="PAW55" s="14"/>
      <c r="PAX55" s="15"/>
      <c r="PAY55" s="15"/>
      <c r="PAZ55" s="14"/>
      <c r="PBA55" s="15"/>
      <c r="PBB55" s="15"/>
      <c r="PBC55" s="14"/>
      <c r="PBD55" s="15"/>
      <c r="PBE55" s="15"/>
      <c r="PBF55" s="14"/>
      <c r="PBG55" s="15"/>
      <c r="PBH55" s="15"/>
      <c r="PBI55" s="14"/>
      <c r="PBJ55" s="15"/>
      <c r="PBK55" s="15"/>
      <c r="PBL55" s="14"/>
      <c r="PBM55" s="15"/>
      <c r="PBN55" s="15"/>
      <c r="PBO55" s="14"/>
      <c r="PBP55" s="15"/>
      <c r="PBQ55" s="15"/>
      <c r="PBR55" s="14"/>
      <c r="PBS55" s="15"/>
      <c r="PBT55" s="15"/>
      <c r="PBU55" s="14"/>
      <c r="PBV55" s="15"/>
      <c r="PBW55" s="15"/>
      <c r="PBX55" s="14"/>
      <c r="PBY55" s="15"/>
      <c r="PBZ55" s="15"/>
      <c r="PCA55" s="14"/>
      <c r="PCB55" s="15"/>
      <c r="PCC55" s="15"/>
      <c r="PCD55" s="14"/>
      <c r="PCE55" s="15"/>
      <c r="PCF55" s="15"/>
      <c r="PCG55" s="14"/>
      <c r="PCH55" s="15"/>
      <c r="PCI55" s="15"/>
      <c r="PCJ55" s="14"/>
      <c r="PCK55" s="15"/>
      <c r="PCL55" s="15"/>
      <c r="PCM55" s="14"/>
      <c r="PCN55" s="15"/>
      <c r="PCO55" s="15"/>
      <c r="PCP55" s="14"/>
      <c r="PCQ55" s="15"/>
      <c r="PCR55" s="15"/>
      <c r="PCS55" s="14"/>
      <c r="PCT55" s="15"/>
      <c r="PCU55" s="15"/>
      <c r="PCV55" s="14"/>
      <c r="PCW55" s="15"/>
      <c r="PCX55" s="15"/>
      <c r="PCY55" s="14"/>
      <c r="PCZ55" s="15"/>
      <c r="PDA55" s="15"/>
      <c r="PDB55" s="14"/>
      <c r="PDC55" s="15"/>
      <c r="PDD55" s="15"/>
      <c r="PDE55" s="14"/>
      <c r="PDF55" s="15"/>
      <c r="PDG55" s="15"/>
      <c r="PDH55" s="14"/>
      <c r="PDI55" s="15"/>
      <c r="PDJ55" s="15"/>
      <c r="PDK55" s="14"/>
      <c r="PDL55" s="15"/>
      <c r="PDM55" s="15"/>
      <c r="PDN55" s="14"/>
      <c r="PDO55" s="15"/>
      <c r="PDP55" s="15"/>
      <c r="PDQ55" s="14"/>
      <c r="PDR55" s="15"/>
      <c r="PDS55" s="15"/>
      <c r="PDT55" s="14"/>
      <c r="PDU55" s="15"/>
      <c r="PDV55" s="15"/>
      <c r="PDW55" s="14"/>
      <c r="PDX55" s="15"/>
      <c r="PDY55" s="15"/>
      <c r="PDZ55" s="14"/>
      <c r="PEA55" s="15"/>
      <c r="PEB55" s="15"/>
      <c r="PEC55" s="14"/>
      <c r="PED55" s="15"/>
      <c r="PEE55" s="15"/>
      <c r="PEF55" s="14"/>
      <c r="PEG55" s="15"/>
      <c r="PEH55" s="15"/>
      <c r="PEI55" s="14"/>
      <c r="PEJ55" s="15"/>
      <c r="PEK55" s="15"/>
      <c r="PEL55" s="14"/>
      <c r="PEM55" s="15"/>
      <c r="PEN55" s="15"/>
      <c r="PEO55" s="14"/>
      <c r="PEP55" s="15"/>
      <c r="PEQ55" s="15"/>
      <c r="PER55" s="14"/>
      <c r="PES55" s="15"/>
      <c r="PET55" s="15"/>
      <c r="PEU55" s="14"/>
      <c r="PEV55" s="15"/>
      <c r="PEW55" s="15"/>
      <c r="PEX55" s="14"/>
      <c r="PEY55" s="15"/>
      <c r="PEZ55" s="15"/>
      <c r="PFA55" s="14"/>
      <c r="PFB55" s="15"/>
      <c r="PFC55" s="15"/>
      <c r="PFD55" s="14"/>
      <c r="PFE55" s="15"/>
      <c r="PFF55" s="15"/>
      <c r="PFG55" s="14"/>
      <c r="PFH55" s="15"/>
      <c r="PFI55" s="15"/>
      <c r="PFJ55" s="14"/>
      <c r="PFK55" s="15"/>
      <c r="PFL55" s="15"/>
      <c r="PFM55" s="14"/>
      <c r="PFN55" s="15"/>
      <c r="PFO55" s="15"/>
      <c r="PFP55" s="14"/>
      <c r="PFQ55" s="15"/>
      <c r="PFR55" s="15"/>
      <c r="PFS55" s="14"/>
      <c r="PFT55" s="15"/>
      <c r="PFU55" s="15"/>
      <c r="PFV55" s="14"/>
      <c r="PFW55" s="15"/>
      <c r="PFX55" s="15"/>
      <c r="PFY55" s="14"/>
      <c r="PFZ55" s="15"/>
      <c r="PGA55" s="15"/>
      <c r="PGB55" s="14"/>
      <c r="PGC55" s="15"/>
      <c r="PGD55" s="15"/>
      <c r="PGE55" s="14"/>
      <c r="PGF55" s="15"/>
      <c r="PGG55" s="15"/>
      <c r="PGH55" s="14"/>
      <c r="PGI55" s="15"/>
      <c r="PGJ55" s="15"/>
      <c r="PGK55" s="14"/>
      <c r="PGL55" s="15"/>
      <c r="PGM55" s="15"/>
      <c r="PGN55" s="14"/>
      <c r="PGO55" s="15"/>
      <c r="PGP55" s="15"/>
      <c r="PGQ55" s="14"/>
      <c r="PGR55" s="15"/>
      <c r="PGS55" s="15"/>
      <c r="PGT55" s="14"/>
      <c r="PGU55" s="15"/>
      <c r="PGV55" s="15"/>
      <c r="PGW55" s="14"/>
      <c r="PGX55" s="15"/>
      <c r="PGY55" s="15"/>
      <c r="PGZ55" s="14"/>
      <c r="PHA55" s="15"/>
      <c r="PHB55" s="15"/>
      <c r="PHC55" s="14"/>
      <c r="PHD55" s="15"/>
      <c r="PHE55" s="15"/>
      <c r="PHF55" s="14"/>
      <c r="PHG55" s="15"/>
      <c r="PHH55" s="15"/>
      <c r="PHI55" s="14"/>
      <c r="PHJ55" s="15"/>
      <c r="PHK55" s="15"/>
      <c r="PHL55" s="14"/>
      <c r="PHM55" s="15"/>
      <c r="PHN55" s="15"/>
      <c r="PHO55" s="14"/>
      <c r="PHP55" s="15"/>
      <c r="PHQ55" s="15"/>
      <c r="PHR55" s="14"/>
      <c r="PHS55" s="15"/>
      <c r="PHT55" s="15"/>
      <c r="PHU55" s="14"/>
      <c r="PHV55" s="15"/>
      <c r="PHW55" s="15"/>
      <c r="PHX55" s="14"/>
      <c r="PHY55" s="15"/>
      <c r="PHZ55" s="15"/>
      <c r="PIA55" s="14"/>
      <c r="PIB55" s="15"/>
      <c r="PIC55" s="15"/>
      <c r="PID55" s="14"/>
      <c r="PIE55" s="15"/>
      <c r="PIF55" s="15"/>
      <c r="PIG55" s="14"/>
      <c r="PIH55" s="15"/>
      <c r="PII55" s="15"/>
      <c r="PIJ55" s="14"/>
      <c r="PIK55" s="15"/>
      <c r="PIL55" s="15"/>
      <c r="PIM55" s="14"/>
      <c r="PIN55" s="15"/>
      <c r="PIO55" s="15"/>
      <c r="PIP55" s="14"/>
      <c r="PIQ55" s="15"/>
      <c r="PIR55" s="15"/>
      <c r="PIS55" s="14"/>
      <c r="PIT55" s="15"/>
      <c r="PIU55" s="15"/>
      <c r="PIV55" s="14"/>
      <c r="PIW55" s="15"/>
      <c r="PIX55" s="15"/>
      <c r="PIY55" s="14"/>
      <c r="PIZ55" s="15"/>
      <c r="PJA55" s="15"/>
      <c r="PJB55" s="14"/>
      <c r="PJC55" s="15"/>
      <c r="PJD55" s="15"/>
      <c r="PJE55" s="14"/>
      <c r="PJF55" s="15"/>
      <c r="PJG55" s="15"/>
      <c r="PJH55" s="14"/>
      <c r="PJI55" s="15"/>
      <c r="PJJ55" s="15"/>
      <c r="PJK55" s="14"/>
      <c r="PJL55" s="15"/>
      <c r="PJM55" s="15"/>
      <c r="PJN55" s="14"/>
      <c r="PJO55" s="15"/>
      <c r="PJP55" s="15"/>
      <c r="PJQ55" s="14"/>
      <c r="PJR55" s="15"/>
      <c r="PJS55" s="15"/>
      <c r="PJT55" s="14"/>
      <c r="PJU55" s="15"/>
      <c r="PJV55" s="15"/>
      <c r="PJW55" s="14"/>
      <c r="PJX55" s="15"/>
      <c r="PJY55" s="15"/>
      <c r="PJZ55" s="14"/>
      <c r="PKA55" s="15"/>
      <c r="PKB55" s="15"/>
      <c r="PKC55" s="14"/>
      <c r="PKD55" s="15"/>
      <c r="PKE55" s="15"/>
      <c r="PKF55" s="14"/>
      <c r="PKG55" s="15"/>
      <c r="PKH55" s="15"/>
      <c r="PKI55" s="14"/>
      <c r="PKJ55" s="15"/>
      <c r="PKK55" s="15"/>
      <c r="PKL55" s="14"/>
      <c r="PKM55" s="15"/>
      <c r="PKN55" s="15"/>
      <c r="PKO55" s="14"/>
      <c r="PKP55" s="15"/>
      <c r="PKQ55" s="15"/>
      <c r="PKR55" s="14"/>
      <c r="PKS55" s="15"/>
      <c r="PKT55" s="15"/>
      <c r="PKU55" s="14"/>
      <c r="PKV55" s="15"/>
      <c r="PKW55" s="15"/>
      <c r="PKX55" s="14"/>
      <c r="PKY55" s="15"/>
      <c r="PKZ55" s="15"/>
      <c r="PLA55" s="14"/>
      <c r="PLB55" s="15"/>
      <c r="PLC55" s="15"/>
      <c r="PLD55" s="14"/>
      <c r="PLE55" s="15"/>
      <c r="PLF55" s="15"/>
      <c r="PLG55" s="14"/>
      <c r="PLH55" s="15"/>
      <c r="PLI55" s="15"/>
      <c r="PLJ55" s="14"/>
      <c r="PLK55" s="15"/>
      <c r="PLL55" s="15"/>
      <c r="PLM55" s="14"/>
      <c r="PLN55" s="15"/>
      <c r="PLO55" s="15"/>
      <c r="PLP55" s="14"/>
      <c r="PLQ55" s="15"/>
      <c r="PLR55" s="15"/>
      <c r="PLS55" s="14"/>
      <c r="PLT55" s="15"/>
      <c r="PLU55" s="15"/>
      <c r="PLV55" s="14"/>
      <c r="PLW55" s="15"/>
      <c r="PLX55" s="15"/>
      <c r="PLY55" s="14"/>
      <c r="PLZ55" s="15"/>
      <c r="PMA55" s="15"/>
      <c r="PMB55" s="14"/>
      <c r="PMC55" s="15"/>
      <c r="PMD55" s="15"/>
      <c r="PME55" s="14"/>
      <c r="PMF55" s="15"/>
      <c r="PMG55" s="15"/>
      <c r="PMH55" s="14"/>
      <c r="PMI55" s="15"/>
      <c r="PMJ55" s="15"/>
      <c r="PMK55" s="14"/>
      <c r="PML55" s="15"/>
      <c r="PMM55" s="15"/>
      <c r="PMN55" s="14"/>
      <c r="PMO55" s="15"/>
      <c r="PMP55" s="15"/>
      <c r="PMQ55" s="14"/>
      <c r="PMR55" s="15"/>
      <c r="PMS55" s="15"/>
      <c r="PMT55" s="14"/>
      <c r="PMU55" s="15"/>
      <c r="PMV55" s="15"/>
      <c r="PMW55" s="14"/>
      <c r="PMX55" s="15"/>
      <c r="PMY55" s="15"/>
      <c r="PMZ55" s="14"/>
      <c r="PNA55" s="15"/>
      <c r="PNB55" s="15"/>
      <c r="PNC55" s="14"/>
      <c r="PND55" s="15"/>
      <c r="PNE55" s="15"/>
      <c r="PNF55" s="14"/>
      <c r="PNG55" s="15"/>
      <c r="PNH55" s="15"/>
      <c r="PNI55" s="14"/>
      <c r="PNJ55" s="15"/>
      <c r="PNK55" s="15"/>
      <c r="PNL55" s="14"/>
      <c r="PNM55" s="15"/>
      <c r="PNN55" s="15"/>
      <c r="PNO55" s="14"/>
      <c r="PNP55" s="15"/>
      <c r="PNQ55" s="15"/>
      <c r="PNR55" s="14"/>
      <c r="PNS55" s="15"/>
      <c r="PNT55" s="15"/>
      <c r="PNU55" s="14"/>
      <c r="PNV55" s="15"/>
      <c r="PNW55" s="15"/>
      <c r="PNX55" s="14"/>
      <c r="PNY55" s="15"/>
      <c r="PNZ55" s="15"/>
      <c r="POA55" s="14"/>
      <c r="POB55" s="15"/>
      <c r="POC55" s="15"/>
      <c r="POD55" s="14"/>
      <c r="POE55" s="15"/>
      <c r="POF55" s="15"/>
      <c r="POG55" s="14"/>
      <c r="POH55" s="15"/>
      <c r="POI55" s="15"/>
      <c r="POJ55" s="14"/>
      <c r="POK55" s="15"/>
      <c r="POL55" s="15"/>
      <c r="POM55" s="14"/>
      <c r="PON55" s="15"/>
      <c r="POO55" s="15"/>
      <c r="POP55" s="14"/>
      <c r="POQ55" s="15"/>
      <c r="POR55" s="15"/>
      <c r="POS55" s="14"/>
      <c r="POT55" s="15"/>
      <c r="POU55" s="15"/>
      <c r="POV55" s="14"/>
      <c r="POW55" s="15"/>
      <c r="POX55" s="15"/>
      <c r="POY55" s="14"/>
      <c r="POZ55" s="15"/>
      <c r="PPA55" s="15"/>
      <c r="PPB55" s="14"/>
      <c r="PPC55" s="15"/>
      <c r="PPD55" s="15"/>
      <c r="PPE55" s="14"/>
      <c r="PPF55" s="15"/>
      <c r="PPG55" s="15"/>
      <c r="PPH55" s="14"/>
      <c r="PPI55" s="15"/>
      <c r="PPJ55" s="15"/>
      <c r="PPK55" s="14"/>
      <c r="PPL55" s="15"/>
      <c r="PPM55" s="15"/>
      <c r="PPN55" s="14"/>
      <c r="PPO55" s="15"/>
      <c r="PPP55" s="15"/>
      <c r="PPQ55" s="14"/>
      <c r="PPR55" s="15"/>
      <c r="PPS55" s="15"/>
      <c r="PPT55" s="14"/>
      <c r="PPU55" s="15"/>
      <c r="PPV55" s="15"/>
      <c r="PPW55" s="14"/>
      <c r="PPX55" s="15"/>
      <c r="PPY55" s="15"/>
      <c r="PPZ55" s="14"/>
      <c r="PQA55" s="15"/>
      <c r="PQB55" s="15"/>
      <c r="PQC55" s="14"/>
      <c r="PQD55" s="15"/>
      <c r="PQE55" s="15"/>
      <c r="PQF55" s="14"/>
      <c r="PQG55" s="15"/>
      <c r="PQH55" s="15"/>
      <c r="PQI55" s="14"/>
      <c r="PQJ55" s="15"/>
      <c r="PQK55" s="15"/>
      <c r="PQL55" s="14"/>
      <c r="PQM55" s="15"/>
      <c r="PQN55" s="15"/>
      <c r="PQO55" s="14"/>
      <c r="PQP55" s="15"/>
      <c r="PQQ55" s="15"/>
      <c r="PQR55" s="14"/>
      <c r="PQS55" s="15"/>
      <c r="PQT55" s="15"/>
      <c r="PQU55" s="14"/>
      <c r="PQV55" s="15"/>
      <c r="PQW55" s="15"/>
      <c r="PQX55" s="14"/>
      <c r="PQY55" s="15"/>
      <c r="PQZ55" s="15"/>
      <c r="PRA55" s="14"/>
      <c r="PRB55" s="15"/>
      <c r="PRC55" s="15"/>
      <c r="PRD55" s="14"/>
      <c r="PRE55" s="15"/>
      <c r="PRF55" s="15"/>
      <c r="PRG55" s="14"/>
      <c r="PRH55" s="15"/>
      <c r="PRI55" s="15"/>
      <c r="PRJ55" s="14"/>
      <c r="PRK55" s="15"/>
      <c r="PRL55" s="15"/>
      <c r="PRM55" s="14"/>
      <c r="PRN55" s="15"/>
      <c r="PRO55" s="15"/>
      <c r="PRP55" s="14"/>
      <c r="PRQ55" s="15"/>
      <c r="PRR55" s="15"/>
      <c r="PRS55" s="14"/>
      <c r="PRT55" s="15"/>
      <c r="PRU55" s="15"/>
      <c r="PRV55" s="14"/>
      <c r="PRW55" s="15"/>
      <c r="PRX55" s="15"/>
      <c r="PRY55" s="14"/>
      <c r="PRZ55" s="15"/>
      <c r="PSA55" s="15"/>
      <c r="PSB55" s="14"/>
      <c r="PSC55" s="15"/>
      <c r="PSD55" s="15"/>
      <c r="PSE55" s="14"/>
      <c r="PSF55" s="15"/>
      <c r="PSG55" s="15"/>
      <c r="PSH55" s="14"/>
      <c r="PSI55" s="15"/>
      <c r="PSJ55" s="15"/>
      <c r="PSK55" s="14"/>
      <c r="PSL55" s="15"/>
      <c r="PSM55" s="15"/>
      <c r="PSN55" s="14"/>
      <c r="PSO55" s="15"/>
      <c r="PSP55" s="15"/>
      <c r="PSQ55" s="14"/>
      <c r="PSR55" s="15"/>
      <c r="PSS55" s="15"/>
      <c r="PST55" s="14"/>
      <c r="PSU55" s="15"/>
      <c r="PSV55" s="15"/>
      <c r="PSW55" s="14"/>
      <c r="PSX55" s="15"/>
      <c r="PSY55" s="15"/>
      <c r="PSZ55" s="14"/>
      <c r="PTA55" s="15"/>
      <c r="PTB55" s="15"/>
      <c r="PTC55" s="14"/>
      <c r="PTD55" s="15"/>
      <c r="PTE55" s="15"/>
      <c r="PTF55" s="14"/>
      <c r="PTG55" s="15"/>
      <c r="PTH55" s="15"/>
      <c r="PTI55" s="14"/>
      <c r="PTJ55" s="15"/>
      <c r="PTK55" s="15"/>
      <c r="PTL55" s="14"/>
      <c r="PTM55" s="15"/>
      <c r="PTN55" s="15"/>
      <c r="PTO55" s="14"/>
      <c r="PTP55" s="15"/>
      <c r="PTQ55" s="15"/>
      <c r="PTR55" s="14"/>
      <c r="PTS55" s="15"/>
      <c r="PTT55" s="15"/>
      <c r="PTU55" s="14"/>
      <c r="PTV55" s="15"/>
      <c r="PTW55" s="15"/>
      <c r="PTX55" s="14"/>
      <c r="PTY55" s="15"/>
      <c r="PTZ55" s="15"/>
      <c r="PUA55" s="14"/>
      <c r="PUB55" s="15"/>
      <c r="PUC55" s="15"/>
      <c r="PUD55" s="14"/>
      <c r="PUE55" s="15"/>
      <c r="PUF55" s="15"/>
      <c r="PUG55" s="14"/>
      <c r="PUH55" s="15"/>
      <c r="PUI55" s="15"/>
      <c r="PUJ55" s="14"/>
      <c r="PUK55" s="15"/>
      <c r="PUL55" s="15"/>
      <c r="PUM55" s="14"/>
      <c r="PUN55" s="15"/>
      <c r="PUO55" s="15"/>
      <c r="PUP55" s="14"/>
      <c r="PUQ55" s="15"/>
      <c r="PUR55" s="15"/>
      <c r="PUS55" s="14"/>
      <c r="PUT55" s="15"/>
      <c r="PUU55" s="15"/>
      <c r="PUV55" s="14"/>
      <c r="PUW55" s="15"/>
      <c r="PUX55" s="15"/>
      <c r="PUY55" s="14"/>
      <c r="PUZ55" s="15"/>
      <c r="PVA55" s="15"/>
      <c r="PVB55" s="14"/>
      <c r="PVC55" s="15"/>
      <c r="PVD55" s="15"/>
      <c r="PVE55" s="14"/>
      <c r="PVF55" s="15"/>
      <c r="PVG55" s="15"/>
      <c r="PVH55" s="14"/>
      <c r="PVI55" s="15"/>
      <c r="PVJ55" s="15"/>
      <c r="PVK55" s="14"/>
      <c r="PVL55" s="15"/>
      <c r="PVM55" s="15"/>
      <c r="PVN55" s="14"/>
      <c r="PVO55" s="15"/>
      <c r="PVP55" s="15"/>
      <c r="PVQ55" s="14"/>
      <c r="PVR55" s="15"/>
      <c r="PVS55" s="15"/>
      <c r="PVT55" s="14"/>
      <c r="PVU55" s="15"/>
      <c r="PVV55" s="15"/>
      <c r="PVW55" s="14"/>
      <c r="PVX55" s="15"/>
      <c r="PVY55" s="15"/>
      <c r="PVZ55" s="14"/>
      <c r="PWA55" s="15"/>
      <c r="PWB55" s="15"/>
      <c r="PWC55" s="14"/>
      <c r="PWD55" s="15"/>
      <c r="PWE55" s="15"/>
      <c r="PWF55" s="14"/>
      <c r="PWG55" s="15"/>
      <c r="PWH55" s="15"/>
      <c r="PWI55" s="14"/>
      <c r="PWJ55" s="15"/>
      <c r="PWK55" s="15"/>
      <c r="PWL55" s="14"/>
      <c r="PWM55" s="15"/>
      <c r="PWN55" s="15"/>
      <c r="PWO55" s="14"/>
      <c r="PWP55" s="15"/>
      <c r="PWQ55" s="15"/>
      <c r="PWR55" s="14"/>
      <c r="PWS55" s="15"/>
      <c r="PWT55" s="15"/>
      <c r="PWU55" s="14"/>
      <c r="PWV55" s="15"/>
      <c r="PWW55" s="15"/>
      <c r="PWX55" s="14"/>
      <c r="PWY55" s="15"/>
      <c r="PWZ55" s="15"/>
      <c r="PXA55" s="14"/>
      <c r="PXB55" s="15"/>
      <c r="PXC55" s="15"/>
      <c r="PXD55" s="14"/>
      <c r="PXE55" s="15"/>
      <c r="PXF55" s="15"/>
      <c r="PXG55" s="14"/>
      <c r="PXH55" s="15"/>
      <c r="PXI55" s="15"/>
      <c r="PXJ55" s="14"/>
      <c r="PXK55" s="15"/>
      <c r="PXL55" s="15"/>
      <c r="PXM55" s="14"/>
      <c r="PXN55" s="15"/>
      <c r="PXO55" s="15"/>
      <c r="PXP55" s="14"/>
      <c r="PXQ55" s="15"/>
      <c r="PXR55" s="15"/>
      <c r="PXS55" s="14"/>
      <c r="PXT55" s="15"/>
      <c r="PXU55" s="15"/>
      <c r="PXV55" s="14"/>
      <c r="PXW55" s="15"/>
      <c r="PXX55" s="15"/>
      <c r="PXY55" s="14"/>
      <c r="PXZ55" s="15"/>
      <c r="PYA55" s="15"/>
      <c r="PYB55" s="14"/>
      <c r="PYC55" s="15"/>
      <c r="PYD55" s="15"/>
      <c r="PYE55" s="14"/>
      <c r="PYF55" s="15"/>
      <c r="PYG55" s="15"/>
      <c r="PYH55" s="14"/>
      <c r="PYI55" s="15"/>
      <c r="PYJ55" s="15"/>
      <c r="PYK55" s="14"/>
      <c r="PYL55" s="15"/>
      <c r="PYM55" s="15"/>
      <c r="PYN55" s="14"/>
      <c r="PYO55" s="15"/>
      <c r="PYP55" s="15"/>
      <c r="PYQ55" s="14"/>
      <c r="PYR55" s="15"/>
      <c r="PYS55" s="15"/>
      <c r="PYT55" s="14"/>
      <c r="PYU55" s="15"/>
      <c r="PYV55" s="15"/>
      <c r="PYW55" s="14"/>
      <c r="PYX55" s="15"/>
      <c r="PYY55" s="15"/>
      <c r="PYZ55" s="14"/>
      <c r="PZA55" s="15"/>
      <c r="PZB55" s="15"/>
      <c r="PZC55" s="14"/>
      <c r="PZD55" s="15"/>
      <c r="PZE55" s="15"/>
      <c r="PZF55" s="14"/>
      <c r="PZG55" s="15"/>
      <c r="PZH55" s="15"/>
      <c r="PZI55" s="14"/>
      <c r="PZJ55" s="15"/>
      <c r="PZK55" s="15"/>
      <c r="PZL55" s="14"/>
      <c r="PZM55" s="15"/>
      <c r="PZN55" s="15"/>
      <c r="PZO55" s="14"/>
      <c r="PZP55" s="15"/>
      <c r="PZQ55" s="15"/>
      <c r="PZR55" s="14"/>
      <c r="PZS55" s="15"/>
      <c r="PZT55" s="15"/>
      <c r="PZU55" s="14"/>
      <c r="PZV55" s="15"/>
      <c r="PZW55" s="15"/>
      <c r="PZX55" s="14"/>
      <c r="PZY55" s="15"/>
      <c r="PZZ55" s="15"/>
      <c r="QAA55" s="14"/>
      <c r="QAB55" s="15"/>
      <c r="QAC55" s="15"/>
      <c r="QAD55" s="14"/>
      <c r="QAE55" s="15"/>
      <c r="QAF55" s="15"/>
      <c r="QAG55" s="14"/>
      <c r="QAH55" s="15"/>
      <c r="QAI55" s="15"/>
      <c r="QAJ55" s="14"/>
      <c r="QAK55" s="15"/>
      <c r="QAL55" s="15"/>
      <c r="QAM55" s="14"/>
      <c r="QAN55" s="15"/>
      <c r="QAO55" s="15"/>
      <c r="QAP55" s="14"/>
      <c r="QAQ55" s="15"/>
      <c r="QAR55" s="15"/>
      <c r="QAS55" s="14"/>
      <c r="QAT55" s="15"/>
      <c r="QAU55" s="15"/>
      <c r="QAV55" s="14"/>
      <c r="QAW55" s="15"/>
      <c r="QAX55" s="15"/>
      <c r="QAY55" s="14"/>
      <c r="QAZ55" s="15"/>
      <c r="QBA55" s="15"/>
      <c r="QBB55" s="14"/>
      <c r="QBC55" s="15"/>
      <c r="QBD55" s="15"/>
      <c r="QBE55" s="14"/>
      <c r="QBF55" s="15"/>
      <c r="QBG55" s="15"/>
      <c r="QBH55" s="14"/>
      <c r="QBI55" s="15"/>
      <c r="QBJ55" s="15"/>
      <c r="QBK55" s="14"/>
      <c r="QBL55" s="15"/>
      <c r="QBM55" s="15"/>
      <c r="QBN55" s="14"/>
      <c r="QBO55" s="15"/>
      <c r="QBP55" s="15"/>
      <c r="QBQ55" s="14"/>
      <c r="QBR55" s="15"/>
      <c r="QBS55" s="15"/>
      <c r="QBT55" s="14"/>
      <c r="QBU55" s="15"/>
      <c r="QBV55" s="15"/>
      <c r="QBW55" s="14"/>
      <c r="QBX55" s="15"/>
      <c r="QBY55" s="15"/>
      <c r="QBZ55" s="14"/>
      <c r="QCA55" s="15"/>
      <c r="QCB55" s="15"/>
      <c r="QCC55" s="14"/>
      <c r="QCD55" s="15"/>
      <c r="QCE55" s="15"/>
      <c r="QCF55" s="14"/>
      <c r="QCG55" s="15"/>
      <c r="QCH55" s="15"/>
      <c r="QCI55" s="14"/>
      <c r="QCJ55" s="15"/>
      <c r="QCK55" s="15"/>
      <c r="QCL55" s="14"/>
      <c r="QCM55" s="15"/>
      <c r="QCN55" s="15"/>
      <c r="QCO55" s="14"/>
      <c r="QCP55" s="15"/>
      <c r="QCQ55" s="15"/>
      <c r="QCR55" s="14"/>
      <c r="QCS55" s="15"/>
      <c r="QCT55" s="15"/>
      <c r="QCU55" s="14"/>
      <c r="QCV55" s="15"/>
      <c r="QCW55" s="15"/>
      <c r="QCX55" s="14"/>
      <c r="QCY55" s="15"/>
      <c r="QCZ55" s="15"/>
      <c r="QDA55" s="14"/>
      <c r="QDB55" s="15"/>
      <c r="QDC55" s="15"/>
      <c r="QDD55" s="14"/>
      <c r="QDE55" s="15"/>
      <c r="QDF55" s="15"/>
      <c r="QDG55" s="14"/>
      <c r="QDH55" s="15"/>
      <c r="QDI55" s="15"/>
      <c r="QDJ55" s="14"/>
      <c r="QDK55" s="15"/>
      <c r="QDL55" s="15"/>
      <c r="QDM55" s="14"/>
      <c r="QDN55" s="15"/>
      <c r="QDO55" s="15"/>
      <c r="QDP55" s="14"/>
      <c r="QDQ55" s="15"/>
      <c r="QDR55" s="15"/>
      <c r="QDS55" s="14"/>
      <c r="QDT55" s="15"/>
      <c r="QDU55" s="15"/>
      <c r="QDV55" s="14"/>
      <c r="QDW55" s="15"/>
      <c r="QDX55" s="15"/>
      <c r="QDY55" s="14"/>
      <c r="QDZ55" s="15"/>
      <c r="QEA55" s="15"/>
      <c r="QEB55" s="14"/>
      <c r="QEC55" s="15"/>
      <c r="QED55" s="15"/>
      <c r="QEE55" s="14"/>
      <c r="QEF55" s="15"/>
      <c r="QEG55" s="15"/>
      <c r="QEH55" s="14"/>
      <c r="QEI55" s="15"/>
      <c r="QEJ55" s="15"/>
      <c r="QEK55" s="14"/>
      <c r="QEL55" s="15"/>
      <c r="QEM55" s="15"/>
      <c r="QEN55" s="14"/>
      <c r="QEO55" s="15"/>
      <c r="QEP55" s="15"/>
      <c r="QEQ55" s="14"/>
      <c r="QER55" s="15"/>
      <c r="QES55" s="15"/>
      <c r="QET55" s="14"/>
      <c r="QEU55" s="15"/>
      <c r="QEV55" s="15"/>
      <c r="QEW55" s="14"/>
      <c r="QEX55" s="15"/>
      <c r="QEY55" s="15"/>
      <c r="QEZ55" s="14"/>
      <c r="QFA55" s="15"/>
      <c r="QFB55" s="15"/>
      <c r="QFC55" s="14"/>
      <c r="QFD55" s="15"/>
      <c r="QFE55" s="15"/>
      <c r="QFF55" s="14"/>
      <c r="QFG55" s="15"/>
      <c r="QFH55" s="15"/>
      <c r="QFI55" s="14"/>
      <c r="QFJ55" s="15"/>
      <c r="QFK55" s="15"/>
      <c r="QFL55" s="14"/>
      <c r="QFM55" s="15"/>
      <c r="QFN55" s="15"/>
      <c r="QFO55" s="14"/>
      <c r="QFP55" s="15"/>
      <c r="QFQ55" s="15"/>
      <c r="QFR55" s="14"/>
      <c r="QFS55" s="15"/>
      <c r="QFT55" s="15"/>
      <c r="QFU55" s="14"/>
      <c r="QFV55" s="15"/>
      <c r="QFW55" s="15"/>
      <c r="QFX55" s="14"/>
      <c r="QFY55" s="15"/>
      <c r="QFZ55" s="15"/>
      <c r="QGA55" s="14"/>
      <c r="QGB55" s="15"/>
      <c r="QGC55" s="15"/>
      <c r="QGD55" s="14"/>
      <c r="QGE55" s="15"/>
      <c r="QGF55" s="15"/>
      <c r="QGG55" s="14"/>
      <c r="QGH55" s="15"/>
      <c r="QGI55" s="15"/>
      <c r="QGJ55" s="14"/>
      <c r="QGK55" s="15"/>
      <c r="QGL55" s="15"/>
      <c r="QGM55" s="14"/>
      <c r="QGN55" s="15"/>
      <c r="QGO55" s="15"/>
      <c r="QGP55" s="14"/>
      <c r="QGQ55" s="15"/>
      <c r="QGR55" s="15"/>
      <c r="QGS55" s="14"/>
      <c r="QGT55" s="15"/>
      <c r="QGU55" s="15"/>
      <c r="QGV55" s="14"/>
      <c r="QGW55" s="15"/>
      <c r="QGX55" s="15"/>
      <c r="QGY55" s="14"/>
      <c r="QGZ55" s="15"/>
      <c r="QHA55" s="15"/>
      <c r="QHB55" s="14"/>
      <c r="QHC55" s="15"/>
      <c r="QHD55" s="15"/>
      <c r="QHE55" s="14"/>
      <c r="QHF55" s="15"/>
      <c r="QHG55" s="15"/>
      <c r="QHH55" s="14"/>
      <c r="QHI55" s="15"/>
      <c r="QHJ55" s="15"/>
      <c r="QHK55" s="14"/>
      <c r="QHL55" s="15"/>
      <c r="QHM55" s="15"/>
      <c r="QHN55" s="14"/>
      <c r="QHO55" s="15"/>
      <c r="QHP55" s="15"/>
      <c r="QHQ55" s="14"/>
      <c r="QHR55" s="15"/>
      <c r="QHS55" s="15"/>
      <c r="QHT55" s="14"/>
      <c r="QHU55" s="15"/>
      <c r="QHV55" s="15"/>
      <c r="QHW55" s="14"/>
      <c r="QHX55" s="15"/>
      <c r="QHY55" s="15"/>
      <c r="QHZ55" s="14"/>
      <c r="QIA55" s="15"/>
      <c r="QIB55" s="15"/>
      <c r="QIC55" s="14"/>
      <c r="QID55" s="15"/>
      <c r="QIE55" s="15"/>
      <c r="QIF55" s="14"/>
      <c r="QIG55" s="15"/>
      <c r="QIH55" s="15"/>
      <c r="QII55" s="14"/>
      <c r="QIJ55" s="15"/>
      <c r="QIK55" s="15"/>
      <c r="QIL55" s="14"/>
      <c r="QIM55" s="15"/>
      <c r="QIN55" s="15"/>
      <c r="QIO55" s="14"/>
      <c r="QIP55" s="15"/>
      <c r="QIQ55" s="15"/>
      <c r="QIR55" s="14"/>
      <c r="QIS55" s="15"/>
      <c r="QIT55" s="15"/>
      <c r="QIU55" s="14"/>
      <c r="QIV55" s="15"/>
      <c r="QIW55" s="15"/>
      <c r="QIX55" s="14"/>
      <c r="QIY55" s="15"/>
      <c r="QIZ55" s="15"/>
      <c r="QJA55" s="14"/>
      <c r="QJB55" s="15"/>
      <c r="QJC55" s="15"/>
      <c r="QJD55" s="14"/>
      <c r="QJE55" s="15"/>
      <c r="QJF55" s="15"/>
      <c r="QJG55" s="14"/>
      <c r="QJH55" s="15"/>
      <c r="QJI55" s="15"/>
      <c r="QJJ55" s="14"/>
      <c r="QJK55" s="15"/>
      <c r="QJL55" s="15"/>
      <c r="QJM55" s="14"/>
      <c r="QJN55" s="15"/>
      <c r="QJO55" s="15"/>
      <c r="QJP55" s="14"/>
      <c r="QJQ55" s="15"/>
      <c r="QJR55" s="15"/>
      <c r="QJS55" s="14"/>
      <c r="QJT55" s="15"/>
      <c r="QJU55" s="15"/>
      <c r="QJV55" s="14"/>
      <c r="QJW55" s="15"/>
      <c r="QJX55" s="15"/>
      <c r="QJY55" s="14"/>
      <c r="QJZ55" s="15"/>
      <c r="QKA55" s="15"/>
      <c r="QKB55" s="14"/>
      <c r="QKC55" s="15"/>
      <c r="QKD55" s="15"/>
      <c r="QKE55" s="14"/>
      <c r="QKF55" s="15"/>
      <c r="QKG55" s="15"/>
      <c r="QKH55" s="14"/>
      <c r="QKI55" s="15"/>
      <c r="QKJ55" s="15"/>
      <c r="QKK55" s="14"/>
      <c r="QKL55" s="15"/>
      <c r="QKM55" s="15"/>
      <c r="QKN55" s="14"/>
      <c r="QKO55" s="15"/>
      <c r="QKP55" s="15"/>
      <c r="QKQ55" s="14"/>
      <c r="QKR55" s="15"/>
      <c r="QKS55" s="15"/>
      <c r="QKT55" s="14"/>
      <c r="QKU55" s="15"/>
      <c r="QKV55" s="15"/>
      <c r="QKW55" s="14"/>
      <c r="QKX55" s="15"/>
      <c r="QKY55" s="15"/>
      <c r="QKZ55" s="14"/>
      <c r="QLA55" s="15"/>
      <c r="QLB55" s="15"/>
      <c r="QLC55" s="14"/>
      <c r="QLD55" s="15"/>
      <c r="QLE55" s="15"/>
      <c r="QLF55" s="14"/>
      <c r="QLG55" s="15"/>
      <c r="QLH55" s="15"/>
      <c r="QLI55" s="14"/>
      <c r="QLJ55" s="15"/>
      <c r="QLK55" s="15"/>
      <c r="QLL55" s="14"/>
      <c r="QLM55" s="15"/>
      <c r="QLN55" s="15"/>
      <c r="QLO55" s="14"/>
      <c r="QLP55" s="15"/>
      <c r="QLQ55" s="15"/>
      <c r="QLR55" s="14"/>
      <c r="QLS55" s="15"/>
      <c r="QLT55" s="15"/>
      <c r="QLU55" s="14"/>
      <c r="QLV55" s="15"/>
      <c r="QLW55" s="15"/>
      <c r="QLX55" s="14"/>
      <c r="QLY55" s="15"/>
      <c r="QLZ55" s="15"/>
      <c r="QMA55" s="14"/>
      <c r="QMB55" s="15"/>
      <c r="QMC55" s="15"/>
      <c r="QMD55" s="14"/>
      <c r="QME55" s="15"/>
      <c r="QMF55" s="15"/>
      <c r="QMG55" s="14"/>
      <c r="QMH55" s="15"/>
      <c r="QMI55" s="15"/>
      <c r="QMJ55" s="14"/>
      <c r="QMK55" s="15"/>
      <c r="QML55" s="15"/>
      <c r="QMM55" s="14"/>
      <c r="QMN55" s="15"/>
      <c r="QMO55" s="15"/>
      <c r="QMP55" s="14"/>
      <c r="QMQ55" s="15"/>
      <c r="QMR55" s="15"/>
      <c r="QMS55" s="14"/>
      <c r="QMT55" s="15"/>
      <c r="QMU55" s="15"/>
      <c r="QMV55" s="14"/>
      <c r="QMW55" s="15"/>
      <c r="QMX55" s="15"/>
      <c r="QMY55" s="14"/>
      <c r="QMZ55" s="15"/>
      <c r="QNA55" s="15"/>
      <c r="QNB55" s="14"/>
      <c r="QNC55" s="15"/>
      <c r="QND55" s="15"/>
      <c r="QNE55" s="14"/>
      <c r="QNF55" s="15"/>
      <c r="QNG55" s="15"/>
      <c r="QNH55" s="14"/>
      <c r="QNI55" s="15"/>
      <c r="QNJ55" s="15"/>
      <c r="QNK55" s="14"/>
      <c r="QNL55" s="15"/>
      <c r="QNM55" s="15"/>
      <c r="QNN55" s="14"/>
      <c r="QNO55" s="15"/>
      <c r="QNP55" s="15"/>
      <c r="QNQ55" s="14"/>
      <c r="QNR55" s="15"/>
      <c r="QNS55" s="15"/>
      <c r="QNT55" s="14"/>
      <c r="QNU55" s="15"/>
      <c r="QNV55" s="15"/>
      <c r="QNW55" s="14"/>
      <c r="QNX55" s="15"/>
      <c r="QNY55" s="15"/>
      <c r="QNZ55" s="14"/>
      <c r="QOA55" s="15"/>
      <c r="QOB55" s="15"/>
      <c r="QOC55" s="14"/>
      <c r="QOD55" s="15"/>
      <c r="QOE55" s="15"/>
      <c r="QOF55" s="14"/>
      <c r="QOG55" s="15"/>
      <c r="QOH55" s="15"/>
      <c r="QOI55" s="14"/>
      <c r="QOJ55" s="15"/>
      <c r="QOK55" s="15"/>
      <c r="QOL55" s="14"/>
      <c r="QOM55" s="15"/>
      <c r="QON55" s="15"/>
      <c r="QOO55" s="14"/>
      <c r="QOP55" s="15"/>
      <c r="QOQ55" s="15"/>
      <c r="QOR55" s="14"/>
      <c r="QOS55" s="15"/>
      <c r="QOT55" s="15"/>
      <c r="QOU55" s="14"/>
      <c r="QOV55" s="15"/>
      <c r="QOW55" s="15"/>
      <c r="QOX55" s="14"/>
      <c r="QOY55" s="15"/>
      <c r="QOZ55" s="15"/>
      <c r="QPA55" s="14"/>
      <c r="QPB55" s="15"/>
      <c r="QPC55" s="15"/>
      <c r="QPD55" s="14"/>
      <c r="QPE55" s="15"/>
      <c r="QPF55" s="15"/>
      <c r="QPG55" s="14"/>
      <c r="QPH55" s="15"/>
      <c r="QPI55" s="15"/>
      <c r="QPJ55" s="14"/>
      <c r="QPK55" s="15"/>
      <c r="QPL55" s="15"/>
      <c r="QPM55" s="14"/>
      <c r="QPN55" s="15"/>
      <c r="QPO55" s="15"/>
      <c r="QPP55" s="14"/>
      <c r="QPQ55" s="15"/>
      <c r="QPR55" s="15"/>
      <c r="QPS55" s="14"/>
      <c r="QPT55" s="15"/>
      <c r="QPU55" s="15"/>
      <c r="QPV55" s="14"/>
      <c r="QPW55" s="15"/>
      <c r="QPX55" s="15"/>
      <c r="QPY55" s="14"/>
      <c r="QPZ55" s="15"/>
      <c r="QQA55" s="15"/>
      <c r="QQB55" s="14"/>
      <c r="QQC55" s="15"/>
      <c r="QQD55" s="15"/>
      <c r="QQE55" s="14"/>
      <c r="QQF55" s="15"/>
      <c r="QQG55" s="15"/>
      <c r="QQH55" s="14"/>
      <c r="QQI55" s="15"/>
      <c r="QQJ55" s="15"/>
      <c r="QQK55" s="14"/>
      <c r="QQL55" s="15"/>
      <c r="QQM55" s="15"/>
      <c r="QQN55" s="14"/>
      <c r="QQO55" s="15"/>
      <c r="QQP55" s="15"/>
      <c r="QQQ55" s="14"/>
      <c r="QQR55" s="15"/>
      <c r="QQS55" s="15"/>
      <c r="QQT55" s="14"/>
      <c r="QQU55" s="15"/>
      <c r="QQV55" s="15"/>
      <c r="QQW55" s="14"/>
      <c r="QQX55" s="15"/>
      <c r="QQY55" s="15"/>
      <c r="QQZ55" s="14"/>
      <c r="QRA55" s="15"/>
      <c r="QRB55" s="15"/>
      <c r="QRC55" s="14"/>
      <c r="QRD55" s="15"/>
      <c r="QRE55" s="15"/>
      <c r="QRF55" s="14"/>
      <c r="QRG55" s="15"/>
      <c r="QRH55" s="15"/>
      <c r="QRI55" s="14"/>
      <c r="QRJ55" s="15"/>
      <c r="QRK55" s="15"/>
      <c r="QRL55" s="14"/>
      <c r="QRM55" s="15"/>
      <c r="QRN55" s="15"/>
      <c r="QRO55" s="14"/>
      <c r="QRP55" s="15"/>
      <c r="QRQ55" s="15"/>
      <c r="QRR55" s="14"/>
      <c r="QRS55" s="15"/>
      <c r="QRT55" s="15"/>
      <c r="QRU55" s="14"/>
      <c r="QRV55" s="15"/>
      <c r="QRW55" s="15"/>
      <c r="QRX55" s="14"/>
      <c r="QRY55" s="15"/>
      <c r="QRZ55" s="15"/>
      <c r="QSA55" s="14"/>
      <c r="QSB55" s="15"/>
      <c r="QSC55" s="15"/>
      <c r="QSD55" s="14"/>
      <c r="QSE55" s="15"/>
      <c r="QSF55" s="15"/>
      <c r="QSG55" s="14"/>
      <c r="QSH55" s="15"/>
      <c r="QSI55" s="15"/>
      <c r="QSJ55" s="14"/>
      <c r="QSK55" s="15"/>
      <c r="QSL55" s="15"/>
      <c r="QSM55" s="14"/>
      <c r="QSN55" s="15"/>
      <c r="QSO55" s="15"/>
      <c r="QSP55" s="14"/>
      <c r="QSQ55" s="15"/>
      <c r="QSR55" s="15"/>
      <c r="QSS55" s="14"/>
      <c r="QST55" s="15"/>
      <c r="QSU55" s="15"/>
      <c r="QSV55" s="14"/>
      <c r="QSW55" s="15"/>
      <c r="QSX55" s="15"/>
      <c r="QSY55" s="14"/>
      <c r="QSZ55" s="15"/>
      <c r="QTA55" s="15"/>
      <c r="QTB55" s="14"/>
      <c r="QTC55" s="15"/>
      <c r="QTD55" s="15"/>
      <c r="QTE55" s="14"/>
      <c r="QTF55" s="15"/>
      <c r="QTG55" s="15"/>
      <c r="QTH55" s="14"/>
      <c r="QTI55" s="15"/>
      <c r="QTJ55" s="15"/>
      <c r="QTK55" s="14"/>
      <c r="QTL55" s="15"/>
      <c r="QTM55" s="15"/>
      <c r="QTN55" s="14"/>
      <c r="QTO55" s="15"/>
      <c r="QTP55" s="15"/>
      <c r="QTQ55" s="14"/>
      <c r="QTR55" s="15"/>
      <c r="QTS55" s="15"/>
      <c r="QTT55" s="14"/>
      <c r="QTU55" s="15"/>
      <c r="QTV55" s="15"/>
      <c r="QTW55" s="14"/>
      <c r="QTX55" s="15"/>
      <c r="QTY55" s="15"/>
      <c r="QTZ55" s="14"/>
      <c r="QUA55" s="15"/>
      <c r="QUB55" s="15"/>
      <c r="QUC55" s="14"/>
      <c r="QUD55" s="15"/>
      <c r="QUE55" s="15"/>
      <c r="QUF55" s="14"/>
      <c r="QUG55" s="15"/>
      <c r="QUH55" s="15"/>
      <c r="QUI55" s="14"/>
      <c r="QUJ55" s="15"/>
      <c r="QUK55" s="15"/>
      <c r="QUL55" s="14"/>
      <c r="QUM55" s="15"/>
      <c r="QUN55" s="15"/>
      <c r="QUO55" s="14"/>
      <c r="QUP55" s="15"/>
      <c r="QUQ55" s="15"/>
      <c r="QUR55" s="14"/>
      <c r="QUS55" s="15"/>
      <c r="QUT55" s="15"/>
      <c r="QUU55" s="14"/>
      <c r="QUV55" s="15"/>
      <c r="QUW55" s="15"/>
      <c r="QUX55" s="14"/>
      <c r="QUY55" s="15"/>
      <c r="QUZ55" s="15"/>
      <c r="QVA55" s="14"/>
      <c r="QVB55" s="15"/>
      <c r="QVC55" s="15"/>
      <c r="QVD55" s="14"/>
      <c r="QVE55" s="15"/>
      <c r="QVF55" s="15"/>
      <c r="QVG55" s="14"/>
      <c r="QVH55" s="15"/>
      <c r="QVI55" s="15"/>
      <c r="QVJ55" s="14"/>
      <c r="QVK55" s="15"/>
      <c r="QVL55" s="15"/>
      <c r="QVM55" s="14"/>
      <c r="QVN55" s="15"/>
      <c r="QVO55" s="15"/>
      <c r="QVP55" s="14"/>
      <c r="QVQ55" s="15"/>
      <c r="QVR55" s="15"/>
      <c r="QVS55" s="14"/>
      <c r="QVT55" s="15"/>
      <c r="QVU55" s="15"/>
      <c r="QVV55" s="14"/>
      <c r="QVW55" s="15"/>
      <c r="QVX55" s="15"/>
      <c r="QVY55" s="14"/>
      <c r="QVZ55" s="15"/>
      <c r="QWA55" s="15"/>
      <c r="QWB55" s="14"/>
      <c r="QWC55" s="15"/>
      <c r="QWD55" s="15"/>
      <c r="QWE55" s="14"/>
      <c r="QWF55" s="15"/>
      <c r="QWG55" s="15"/>
      <c r="QWH55" s="14"/>
      <c r="QWI55" s="15"/>
      <c r="QWJ55" s="15"/>
      <c r="QWK55" s="14"/>
      <c r="QWL55" s="15"/>
      <c r="QWM55" s="15"/>
      <c r="QWN55" s="14"/>
      <c r="QWO55" s="15"/>
      <c r="QWP55" s="15"/>
      <c r="QWQ55" s="14"/>
      <c r="QWR55" s="15"/>
      <c r="QWS55" s="15"/>
      <c r="QWT55" s="14"/>
      <c r="QWU55" s="15"/>
      <c r="QWV55" s="15"/>
      <c r="QWW55" s="14"/>
      <c r="QWX55" s="15"/>
      <c r="QWY55" s="15"/>
      <c r="QWZ55" s="14"/>
      <c r="QXA55" s="15"/>
      <c r="QXB55" s="15"/>
      <c r="QXC55" s="14"/>
      <c r="QXD55" s="15"/>
      <c r="QXE55" s="15"/>
      <c r="QXF55" s="14"/>
      <c r="QXG55" s="15"/>
      <c r="QXH55" s="15"/>
      <c r="QXI55" s="14"/>
      <c r="QXJ55" s="15"/>
      <c r="QXK55" s="15"/>
      <c r="QXL55" s="14"/>
      <c r="QXM55" s="15"/>
      <c r="QXN55" s="15"/>
      <c r="QXO55" s="14"/>
      <c r="QXP55" s="15"/>
      <c r="QXQ55" s="15"/>
      <c r="QXR55" s="14"/>
      <c r="QXS55" s="15"/>
      <c r="QXT55" s="15"/>
      <c r="QXU55" s="14"/>
      <c r="QXV55" s="15"/>
      <c r="QXW55" s="15"/>
      <c r="QXX55" s="14"/>
      <c r="QXY55" s="15"/>
      <c r="QXZ55" s="15"/>
      <c r="QYA55" s="14"/>
      <c r="QYB55" s="15"/>
      <c r="QYC55" s="15"/>
      <c r="QYD55" s="14"/>
      <c r="QYE55" s="15"/>
      <c r="QYF55" s="15"/>
      <c r="QYG55" s="14"/>
      <c r="QYH55" s="15"/>
      <c r="QYI55" s="15"/>
      <c r="QYJ55" s="14"/>
      <c r="QYK55" s="15"/>
      <c r="QYL55" s="15"/>
      <c r="QYM55" s="14"/>
      <c r="QYN55" s="15"/>
      <c r="QYO55" s="15"/>
      <c r="QYP55" s="14"/>
      <c r="QYQ55" s="15"/>
      <c r="QYR55" s="15"/>
      <c r="QYS55" s="14"/>
      <c r="QYT55" s="15"/>
      <c r="QYU55" s="15"/>
      <c r="QYV55" s="14"/>
      <c r="QYW55" s="15"/>
      <c r="QYX55" s="15"/>
      <c r="QYY55" s="14"/>
      <c r="QYZ55" s="15"/>
      <c r="QZA55" s="15"/>
      <c r="QZB55" s="14"/>
      <c r="QZC55" s="15"/>
      <c r="QZD55" s="15"/>
      <c r="QZE55" s="14"/>
      <c r="QZF55" s="15"/>
      <c r="QZG55" s="15"/>
      <c r="QZH55" s="14"/>
      <c r="QZI55" s="15"/>
      <c r="QZJ55" s="15"/>
      <c r="QZK55" s="14"/>
      <c r="QZL55" s="15"/>
      <c r="QZM55" s="15"/>
      <c r="QZN55" s="14"/>
      <c r="QZO55" s="15"/>
      <c r="QZP55" s="15"/>
      <c r="QZQ55" s="14"/>
      <c r="QZR55" s="15"/>
      <c r="QZS55" s="15"/>
      <c r="QZT55" s="14"/>
      <c r="QZU55" s="15"/>
      <c r="QZV55" s="15"/>
      <c r="QZW55" s="14"/>
      <c r="QZX55" s="15"/>
      <c r="QZY55" s="15"/>
      <c r="QZZ55" s="14"/>
      <c r="RAA55" s="15"/>
      <c r="RAB55" s="15"/>
      <c r="RAC55" s="14"/>
      <c r="RAD55" s="15"/>
      <c r="RAE55" s="15"/>
      <c r="RAF55" s="14"/>
      <c r="RAG55" s="15"/>
      <c r="RAH55" s="15"/>
      <c r="RAI55" s="14"/>
      <c r="RAJ55" s="15"/>
      <c r="RAK55" s="15"/>
      <c r="RAL55" s="14"/>
      <c r="RAM55" s="15"/>
      <c r="RAN55" s="15"/>
      <c r="RAO55" s="14"/>
      <c r="RAP55" s="15"/>
      <c r="RAQ55" s="15"/>
      <c r="RAR55" s="14"/>
      <c r="RAS55" s="15"/>
      <c r="RAT55" s="15"/>
      <c r="RAU55" s="14"/>
      <c r="RAV55" s="15"/>
      <c r="RAW55" s="15"/>
      <c r="RAX55" s="14"/>
      <c r="RAY55" s="15"/>
      <c r="RAZ55" s="15"/>
      <c r="RBA55" s="14"/>
      <c r="RBB55" s="15"/>
      <c r="RBC55" s="15"/>
      <c r="RBD55" s="14"/>
      <c r="RBE55" s="15"/>
      <c r="RBF55" s="15"/>
      <c r="RBG55" s="14"/>
      <c r="RBH55" s="15"/>
      <c r="RBI55" s="15"/>
      <c r="RBJ55" s="14"/>
      <c r="RBK55" s="15"/>
      <c r="RBL55" s="15"/>
      <c r="RBM55" s="14"/>
      <c r="RBN55" s="15"/>
      <c r="RBO55" s="15"/>
      <c r="RBP55" s="14"/>
      <c r="RBQ55" s="15"/>
      <c r="RBR55" s="15"/>
      <c r="RBS55" s="14"/>
      <c r="RBT55" s="15"/>
      <c r="RBU55" s="15"/>
      <c r="RBV55" s="14"/>
      <c r="RBW55" s="15"/>
      <c r="RBX55" s="15"/>
      <c r="RBY55" s="14"/>
      <c r="RBZ55" s="15"/>
      <c r="RCA55" s="15"/>
      <c r="RCB55" s="14"/>
      <c r="RCC55" s="15"/>
      <c r="RCD55" s="15"/>
      <c r="RCE55" s="14"/>
      <c r="RCF55" s="15"/>
      <c r="RCG55" s="15"/>
      <c r="RCH55" s="14"/>
      <c r="RCI55" s="15"/>
      <c r="RCJ55" s="15"/>
      <c r="RCK55" s="14"/>
      <c r="RCL55" s="15"/>
      <c r="RCM55" s="15"/>
      <c r="RCN55" s="14"/>
      <c r="RCO55" s="15"/>
      <c r="RCP55" s="15"/>
      <c r="RCQ55" s="14"/>
      <c r="RCR55" s="15"/>
      <c r="RCS55" s="15"/>
      <c r="RCT55" s="14"/>
      <c r="RCU55" s="15"/>
      <c r="RCV55" s="15"/>
      <c r="RCW55" s="14"/>
      <c r="RCX55" s="15"/>
      <c r="RCY55" s="15"/>
      <c r="RCZ55" s="14"/>
      <c r="RDA55" s="15"/>
      <c r="RDB55" s="15"/>
      <c r="RDC55" s="14"/>
      <c r="RDD55" s="15"/>
      <c r="RDE55" s="15"/>
      <c r="RDF55" s="14"/>
      <c r="RDG55" s="15"/>
      <c r="RDH55" s="15"/>
      <c r="RDI55" s="14"/>
      <c r="RDJ55" s="15"/>
      <c r="RDK55" s="15"/>
      <c r="RDL55" s="14"/>
      <c r="RDM55" s="15"/>
      <c r="RDN55" s="15"/>
      <c r="RDO55" s="14"/>
      <c r="RDP55" s="15"/>
      <c r="RDQ55" s="15"/>
      <c r="RDR55" s="14"/>
      <c r="RDS55" s="15"/>
      <c r="RDT55" s="15"/>
      <c r="RDU55" s="14"/>
      <c r="RDV55" s="15"/>
      <c r="RDW55" s="15"/>
      <c r="RDX55" s="14"/>
      <c r="RDY55" s="15"/>
      <c r="RDZ55" s="15"/>
      <c r="REA55" s="14"/>
      <c r="REB55" s="15"/>
      <c r="REC55" s="15"/>
      <c r="RED55" s="14"/>
      <c r="REE55" s="15"/>
      <c r="REF55" s="15"/>
      <c r="REG55" s="14"/>
      <c r="REH55" s="15"/>
      <c r="REI55" s="15"/>
      <c r="REJ55" s="14"/>
      <c r="REK55" s="15"/>
      <c r="REL55" s="15"/>
      <c r="REM55" s="14"/>
      <c r="REN55" s="15"/>
      <c r="REO55" s="15"/>
      <c r="REP55" s="14"/>
      <c r="REQ55" s="15"/>
      <c r="RER55" s="15"/>
      <c r="RES55" s="14"/>
      <c r="RET55" s="15"/>
      <c r="REU55" s="15"/>
      <c r="REV55" s="14"/>
      <c r="REW55" s="15"/>
      <c r="REX55" s="15"/>
      <c r="REY55" s="14"/>
      <c r="REZ55" s="15"/>
      <c r="RFA55" s="15"/>
      <c r="RFB55" s="14"/>
      <c r="RFC55" s="15"/>
      <c r="RFD55" s="15"/>
      <c r="RFE55" s="14"/>
      <c r="RFF55" s="15"/>
      <c r="RFG55" s="15"/>
      <c r="RFH55" s="14"/>
      <c r="RFI55" s="15"/>
      <c r="RFJ55" s="15"/>
      <c r="RFK55" s="14"/>
      <c r="RFL55" s="15"/>
      <c r="RFM55" s="15"/>
      <c r="RFN55" s="14"/>
      <c r="RFO55" s="15"/>
      <c r="RFP55" s="15"/>
      <c r="RFQ55" s="14"/>
      <c r="RFR55" s="15"/>
      <c r="RFS55" s="15"/>
      <c r="RFT55" s="14"/>
      <c r="RFU55" s="15"/>
      <c r="RFV55" s="15"/>
      <c r="RFW55" s="14"/>
      <c r="RFX55" s="15"/>
      <c r="RFY55" s="15"/>
      <c r="RFZ55" s="14"/>
      <c r="RGA55" s="15"/>
      <c r="RGB55" s="15"/>
      <c r="RGC55" s="14"/>
      <c r="RGD55" s="15"/>
      <c r="RGE55" s="15"/>
      <c r="RGF55" s="14"/>
      <c r="RGG55" s="15"/>
      <c r="RGH55" s="15"/>
      <c r="RGI55" s="14"/>
      <c r="RGJ55" s="15"/>
      <c r="RGK55" s="15"/>
      <c r="RGL55" s="14"/>
      <c r="RGM55" s="15"/>
      <c r="RGN55" s="15"/>
      <c r="RGO55" s="14"/>
      <c r="RGP55" s="15"/>
      <c r="RGQ55" s="15"/>
      <c r="RGR55" s="14"/>
      <c r="RGS55" s="15"/>
      <c r="RGT55" s="15"/>
      <c r="RGU55" s="14"/>
      <c r="RGV55" s="15"/>
      <c r="RGW55" s="15"/>
      <c r="RGX55" s="14"/>
      <c r="RGY55" s="15"/>
      <c r="RGZ55" s="15"/>
      <c r="RHA55" s="14"/>
      <c r="RHB55" s="15"/>
      <c r="RHC55" s="15"/>
      <c r="RHD55" s="14"/>
      <c r="RHE55" s="15"/>
      <c r="RHF55" s="15"/>
      <c r="RHG55" s="14"/>
      <c r="RHH55" s="15"/>
      <c r="RHI55" s="15"/>
      <c r="RHJ55" s="14"/>
      <c r="RHK55" s="15"/>
      <c r="RHL55" s="15"/>
      <c r="RHM55" s="14"/>
      <c r="RHN55" s="15"/>
      <c r="RHO55" s="15"/>
      <c r="RHP55" s="14"/>
      <c r="RHQ55" s="15"/>
      <c r="RHR55" s="15"/>
      <c r="RHS55" s="14"/>
      <c r="RHT55" s="15"/>
      <c r="RHU55" s="15"/>
      <c r="RHV55" s="14"/>
      <c r="RHW55" s="15"/>
      <c r="RHX55" s="15"/>
      <c r="RHY55" s="14"/>
      <c r="RHZ55" s="15"/>
      <c r="RIA55" s="15"/>
      <c r="RIB55" s="14"/>
      <c r="RIC55" s="15"/>
      <c r="RID55" s="15"/>
      <c r="RIE55" s="14"/>
      <c r="RIF55" s="15"/>
      <c r="RIG55" s="15"/>
      <c r="RIH55" s="14"/>
      <c r="RII55" s="15"/>
      <c r="RIJ55" s="15"/>
      <c r="RIK55" s="14"/>
      <c r="RIL55" s="15"/>
      <c r="RIM55" s="15"/>
      <c r="RIN55" s="14"/>
      <c r="RIO55" s="15"/>
      <c r="RIP55" s="15"/>
      <c r="RIQ55" s="14"/>
      <c r="RIR55" s="15"/>
      <c r="RIS55" s="15"/>
      <c r="RIT55" s="14"/>
      <c r="RIU55" s="15"/>
      <c r="RIV55" s="15"/>
      <c r="RIW55" s="14"/>
      <c r="RIX55" s="15"/>
      <c r="RIY55" s="15"/>
      <c r="RIZ55" s="14"/>
      <c r="RJA55" s="15"/>
      <c r="RJB55" s="15"/>
      <c r="RJC55" s="14"/>
      <c r="RJD55" s="15"/>
      <c r="RJE55" s="15"/>
      <c r="RJF55" s="14"/>
      <c r="RJG55" s="15"/>
      <c r="RJH55" s="15"/>
      <c r="RJI55" s="14"/>
      <c r="RJJ55" s="15"/>
      <c r="RJK55" s="15"/>
      <c r="RJL55" s="14"/>
      <c r="RJM55" s="15"/>
      <c r="RJN55" s="15"/>
      <c r="RJO55" s="14"/>
      <c r="RJP55" s="15"/>
      <c r="RJQ55" s="15"/>
      <c r="RJR55" s="14"/>
      <c r="RJS55" s="15"/>
      <c r="RJT55" s="15"/>
      <c r="RJU55" s="14"/>
      <c r="RJV55" s="15"/>
      <c r="RJW55" s="15"/>
      <c r="RJX55" s="14"/>
      <c r="RJY55" s="15"/>
      <c r="RJZ55" s="15"/>
      <c r="RKA55" s="14"/>
      <c r="RKB55" s="15"/>
      <c r="RKC55" s="15"/>
      <c r="RKD55" s="14"/>
      <c r="RKE55" s="15"/>
      <c r="RKF55" s="15"/>
      <c r="RKG55" s="14"/>
      <c r="RKH55" s="15"/>
      <c r="RKI55" s="15"/>
      <c r="RKJ55" s="14"/>
      <c r="RKK55" s="15"/>
      <c r="RKL55" s="15"/>
      <c r="RKM55" s="14"/>
      <c r="RKN55" s="15"/>
      <c r="RKO55" s="15"/>
      <c r="RKP55" s="14"/>
      <c r="RKQ55" s="15"/>
      <c r="RKR55" s="15"/>
      <c r="RKS55" s="14"/>
      <c r="RKT55" s="15"/>
      <c r="RKU55" s="15"/>
      <c r="RKV55" s="14"/>
      <c r="RKW55" s="15"/>
      <c r="RKX55" s="15"/>
      <c r="RKY55" s="14"/>
      <c r="RKZ55" s="15"/>
      <c r="RLA55" s="15"/>
      <c r="RLB55" s="14"/>
      <c r="RLC55" s="15"/>
      <c r="RLD55" s="15"/>
      <c r="RLE55" s="14"/>
      <c r="RLF55" s="15"/>
      <c r="RLG55" s="15"/>
      <c r="RLH55" s="14"/>
      <c r="RLI55" s="15"/>
      <c r="RLJ55" s="15"/>
      <c r="RLK55" s="14"/>
      <c r="RLL55" s="15"/>
      <c r="RLM55" s="15"/>
      <c r="RLN55" s="14"/>
      <c r="RLO55" s="15"/>
      <c r="RLP55" s="15"/>
      <c r="RLQ55" s="14"/>
      <c r="RLR55" s="15"/>
      <c r="RLS55" s="15"/>
      <c r="RLT55" s="14"/>
      <c r="RLU55" s="15"/>
      <c r="RLV55" s="15"/>
      <c r="RLW55" s="14"/>
      <c r="RLX55" s="15"/>
      <c r="RLY55" s="15"/>
      <c r="RLZ55" s="14"/>
      <c r="RMA55" s="15"/>
      <c r="RMB55" s="15"/>
      <c r="RMC55" s="14"/>
      <c r="RMD55" s="15"/>
      <c r="RME55" s="15"/>
      <c r="RMF55" s="14"/>
      <c r="RMG55" s="15"/>
      <c r="RMH55" s="15"/>
      <c r="RMI55" s="14"/>
      <c r="RMJ55" s="15"/>
      <c r="RMK55" s="15"/>
      <c r="RML55" s="14"/>
      <c r="RMM55" s="15"/>
      <c r="RMN55" s="15"/>
      <c r="RMO55" s="14"/>
      <c r="RMP55" s="15"/>
      <c r="RMQ55" s="15"/>
      <c r="RMR55" s="14"/>
      <c r="RMS55" s="15"/>
      <c r="RMT55" s="15"/>
      <c r="RMU55" s="14"/>
      <c r="RMV55" s="15"/>
      <c r="RMW55" s="15"/>
      <c r="RMX55" s="14"/>
      <c r="RMY55" s="15"/>
      <c r="RMZ55" s="15"/>
      <c r="RNA55" s="14"/>
      <c r="RNB55" s="15"/>
      <c r="RNC55" s="15"/>
      <c r="RND55" s="14"/>
      <c r="RNE55" s="15"/>
      <c r="RNF55" s="15"/>
      <c r="RNG55" s="14"/>
      <c r="RNH55" s="15"/>
      <c r="RNI55" s="15"/>
      <c r="RNJ55" s="14"/>
      <c r="RNK55" s="15"/>
      <c r="RNL55" s="15"/>
      <c r="RNM55" s="14"/>
      <c r="RNN55" s="15"/>
      <c r="RNO55" s="15"/>
      <c r="RNP55" s="14"/>
      <c r="RNQ55" s="15"/>
      <c r="RNR55" s="15"/>
      <c r="RNS55" s="14"/>
      <c r="RNT55" s="15"/>
      <c r="RNU55" s="15"/>
      <c r="RNV55" s="14"/>
      <c r="RNW55" s="15"/>
      <c r="RNX55" s="15"/>
      <c r="RNY55" s="14"/>
      <c r="RNZ55" s="15"/>
      <c r="ROA55" s="15"/>
      <c r="ROB55" s="14"/>
      <c r="ROC55" s="15"/>
      <c r="ROD55" s="15"/>
      <c r="ROE55" s="14"/>
      <c r="ROF55" s="15"/>
      <c r="ROG55" s="15"/>
      <c r="ROH55" s="14"/>
      <c r="ROI55" s="15"/>
      <c r="ROJ55" s="15"/>
      <c r="ROK55" s="14"/>
      <c r="ROL55" s="15"/>
      <c r="ROM55" s="15"/>
      <c r="RON55" s="14"/>
      <c r="ROO55" s="15"/>
      <c r="ROP55" s="15"/>
      <c r="ROQ55" s="14"/>
      <c r="ROR55" s="15"/>
      <c r="ROS55" s="15"/>
      <c r="ROT55" s="14"/>
      <c r="ROU55" s="15"/>
      <c r="ROV55" s="15"/>
      <c r="ROW55" s="14"/>
      <c r="ROX55" s="15"/>
      <c r="ROY55" s="15"/>
      <c r="ROZ55" s="14"/>
      <c r="RPA55" s="15"/>
      <c r="RPB55" s="15"/>
      <c r="RPC55" s="14"/>
      <c r="RPD55" s="15"/>
      <c r="RPE55" s="15"/>
      <c r="RPF55" s="14"/>
      <c r="RPG55" s="15"/>
      <c r="RPH55" s="15"/>
      <c r="RPI55" s="14"/>
      <c r="RPJ55" s="15"/>
      <c r="RPK55" s="15"/>
      <c r="RPL55" s="14"/>
      <c r="RPM55" s="15"/>
      <c r="RPN55" s="15"/>
      <c r="RPO55" s="14"/>
      <c r="RPP55" s="15"/>
      <c r="RPQ55" s="15"/>
      <c r="RPR55" s="14"/>
      <c r="RPS55" s="15"/>
      <c r="RPT55" s="15"/>
      <c r="RPU55" s="14"/>
      <c r="RPV55" s="15"/>
      <c r="RPW55" s="15"/>
      <c r="RPX55" s="14"/>
      <c r="RPY55" s="15"/>
      <c r="RPZ55" s="15"/>
      <c r="RQA55" s="14"/>
      <c r="RQB55" s="15"/>
      <c r="RQC55" s="15"/>
      <c r="RQD55" s="14"/>
      <c r="RQE55" s="15"/>
      <c r="RQF55" s="15"/>
      <c r="RQG55" s="14"/>
      <c r="RQH55" s="15"/>
      <c r="RQI55" s="15"/>
      <c r="RQJ55" s="14"/>
      <c r="RQK55" s="15"/>
      <c r="RQL55" s="15"/>
      <c r="RQM55" s="14"/>
      <c r="RQN55" s="15"/>
      <c r="RQO55" s="15"/>
      <c r="RQP55" s="14"/>
      <c r="RQQ55" s="15"/>
      <c r="RQR55" s="15"/>
      <c r="RQS55" s="14"/>
      <c r="RQT55" s="15"/>
      <c r="RQU55" s="15"/>
      <c r="RQV55" s="14"/>
      <c r="RQW55" s="15"/>
      <c r="RQX55" s="15"/>
      <c r="RQY55" s="14"/>
      <c r="RQZ55" s="15"/>
      <c r="RRA55" s="15"/>
      <c r="RRB55" s="14"/>
      <c r="RRC55" s="15"/>
      <c r="RRD55" s="15"/>
      <c r="RRE55" s="14"/>
      <c r="RRF55" s="15"/>
      <c r="RRG55" s="15"/>
      <c r="RRH55" s="14"/>
      <c r="RRI55" s="15"/>
      <c r="RRJ55" s="15"/>
      <c r="RRK55" s="14"/>
      <c r="RRL55" s="15"/>
      <c r="RRM55" s="15"/>
      <c r="RRN55" s="14"/>
      <c r="RRO55" s="15"/>
      <c r="RRP55" s="15"/>
      <c r="RRQ55" s="14"/>
      <c r="RRR55" s="15"/>
      <c r="RRS55" s="15"/>
      <c r="RRT55" s="14"/>
      <c r="RRU55" s="15"/>
      <c r="RRV55" s="15"/>
      <c r="RRW55" s="14"/>
      <c r="RRX55" s="15"/>
      <c r="RRY55" s="15"/>
      <c r="RRZ55" s="14"/>
      <c r="RSA55" s="15"/>
      <c r="RSB55" s="15"/>
      <c r="RSC55" s="14"/>
      <c r="RSD55" s="15"/>
      <c r="RSE55" s="15"/>
      <c r="RSF55" s="14"/>
      <c r="RSG55" s="15"/>
      <c r="RSH55" s="15"/>
      <c r="RSI55" s="14"/>
      <c r="RSJ55" s="15"/>
      <c r="RSK55" s="15"/>
      <c r="RSL55" s="14"/>
      <c r="RSM55" s="15"/>
      <c r="RSN55" s="15"/>
      <c r="RSO55" s="14"/>
      <c r="RSP55" s="15"/>
      <c r="RSQ55" s="15"/>
      <c r="RSR55" s="14"/>
      <c r="RSS55" s="15"/>
      <c r="RST55" s="15"/>
      <c r="RSU55" s="14"/>
      <c r="RSV55" s="15"/>
      <c r="RSW55" s="15"/>
      <c r="RSX55" s="14"/>
      <c r="RSY55" s="15"/>
      <c r="RSZ55" s="15"/>
      <c r="RTA55" s="14"/>
      <c r="RTB55" s="15"/>
      <c r="RTC55" s="15"/>
      <c r="RTD55" s="14"/>
      <c r="RTE55" s="15"/>
      <c r="RTF55" s="15"/>
      <c r="RTG55" s="14"/>
      <c r="RTH55" s="15"/>
      <c r="RTI55" s="15"/>
      <c r="RTJ55" s="14"/>
      <c r="RTK55" s="15"/>
      <c r="RTL55" s="15"/>
      <c r="RTM55" s="14"/>
      <c r="RTN55" s="15"/>
      <c r="RTO55" s="15"/>
      <c r="RTP55" s="14"/>
      <c r="RTQ55" s="15"/>
      <c r="RTR55" s="15"/>
      <c r="RTS55" s="14"/>
      <c r="RTT55" s="15"/>
      <c r="RTU55" s="15"/>
      <c r="RTV55" s="14"/>
      <c r="RTW55" s="15"/>
      <c r="RTX55" s="15"/>
      <c r="RTY55" s="14"/>
      <c r="RTZ55" s="15"/>
      <c r="RUA55" s="15"/>
      <c r="RUB55" s="14"/>
      <c r="RUC55" s="15"/>
      <c r="RUD55" s="15"/>
      <c r="RUE55" s="14"/>
      <c r="RUF55" s="15"/>
      <c r="RUG55" s="15"/>
      <c r="RUH55" s="14"/>
      <c r="RUI55" s="15"/>
      <c r="RUJ55" s="15"/>
      <c r="RUK55" s="14"/>
      <c r="RUL55" s="15"/>
      <c r="RUM55" s="15"/>
      <c r="RUN55" s="14"/>
      <c r="RUO55" s="15"/>
      <c r="RUP55" s="15"/>
      <c r="RUQ55" s="14"/>
      <c r="RUR55" s="15"/>
      <c r="RUS55" s="15"/>
      <c r="RUT55" s="14"/>
      <c r="RUU55" s="15"/>
      <c r="RUV55" s="15"/>
      <c r="RUW55" s="14"/>
      <c r="RUX55" s="15"/>
      <c r="RUY55" s="15"/>
      <c r="RUZ55" s="14"/>
      <c r="RVA55" s="15"/>
      <c r="RVB55" s="15"/>
      <c r="RVC55" s="14"/>
      <c r="RVD55" s="15"/>
      <c r="RVE55" s="15"/>
      <c r="RVF55" s="14"/>
      <c r="RVG55" s="15"/>
      <c r="RVH55" s="15"/>
      <c r="RVI55" s="14"/>
      <c r="RVJ55" s="15"/>
      <c r="RVK55" s="15"/>
      <c r="RVL55" s="14"/>
      <c r="RVM55" s="15"/>
      <c r="RVN55" s="15"/>
      <c r="RVO55" s="14"/>
      <c r="RVP55" s="15"/>
      <c r="RVQ55" s="15"/>
      <c r="RVR55" s="14"/>
      <c r="RVS55" s="15"/>
      <c r="RVT55" s="15"/>
      <c r="RVU55" s="14"/>
      <c r="RVV55" s="15"/>
      <c r="RVW55" s="15"/>
      <c r="RVX55" s="14"/>
      <c r="RVY55" s="15"/>
      <c r="RVZ55" s="15"/>
      <c r="RWA55" s="14"/>
      <c r="RWB55" s="15"/>
      <c r="RWC55" s="15"/>
      <c r="RWD55" s="14"/>
      <c r="RWE55" s="15"/>
      <c r="RWF55" s="15"/>
      <c r="RWG55" s="14"/>
      <c r="RWH55" s="15"/>
      <c r="RWI55" s="15"/>
      <c r="RWJ55" s="14"/>
      <c r="RWK55" s="15"/>
      <c r="RWL55" s="15"/>
      <c r="RWM55" s="14"/>
      <c r="RWN55" s="15"/>
      <c r="RWO55" s="15"/>
      <c r="RWP55" s="14"/>
      <c r="RWQ55" s="15"/>
      <c r="RWR55" s="15"/>
      <c r="RWS55" s="14"/>
      <c r="RWT55" s="15"/>
      <c r="RWU55" s="15"/>
      <c r="RWV55" s="14"/>
      <c r="RWW55" s="15"/>
      <c r="RWX55" s="15"/>
      <c r="RWY55" s="14"/>
      <c r="RWZ55" s="15"/>
      <c r="RXA55" s="15"/>
      <c r="RXB55" s="14"/>
      <c r="RXC55" s="15"/>
      <c r="RXD55" s="15"/>
      <c r="RXE55" s="14"/>
      <c r="RXF55" s="15"/>
      <c r="RXG55" s="15"/>
      <c r="RXH55" s="14"/>
      <c r="RXI55" s="15"/>
      <c r="RXJ55" s="15"/>
      <c r="RXK55" s="14"/>
      <c r="RXL55" s="15"/>
      <c r="RXM55" s="15"/>
      <c r="RXN55" s="14"/>
      <c r="RXO55" s="15"/>
      <c r="RXP55" s="15"/>
      <c r="RXQ55" s="14"/>
      <c r="RXR55" s="15"/>
      <c r="RXS55" s="15"/>
      <c r="RXT55" s="14"/>
      <c r="RXU55" s="15"/>
      <c r="RXV55" s="15"/>
      <c r="RXW55" s="14"/>
      <c r="RXX55" s="15"/>
      <c r="RXY55" s="15"/>
      <c r="RXZ55" s="14"/>
      <c r="RYA55" s="15"/>
      <c r="RYB55" s="15"/>
      <c r="RYC55" s="14"/>
      <c r="RYD55" s="15"/>
      <c r="RYE55" s="15"/>
      <c r="RYF55" s="14"/>
      <c r="RYG55" s="15"/>
      <c r="RYH55" s="15"/>
      <c r="RYI55" s="14"/>
      <c r="RYJ55" s="15"/>
      <c r="RYK55" s="15"/>
      <c r="RYL55" s="14"/>
      <c r="RYM55" s="15"/>
      <c r="RYN55" s="15"/>
      <c r="RYO55" s="14"/>
      <c r="RYP55" s="15"/>
      <c r="RYQ55" s="15"/>
      <c r="RYR55" s="14"/>
      <c r="RYS55" s="15"/>
      <c r="RYT55" s="15"/>
      <c r="RYU55" s="14"/>
      <c r="RYV55" s="15"/>
      <c r="RYW55" s="15"/>
      <c r="RYX55" s="14"/>
      <c r="RYY55" s="15"/>
      <c r="RYZ55" s="15"/>
      <c r="RZA55" s="14"/>
      <c r="RZB55" s="15"/>
      <c r="RZC55" s="15"/>
      <c r="RZD55" s="14"/>
      <c r="RZE55" s="15"/>
      <c r="RZF55" s="15"/>
      <c r="RZG55" s="14"/>
      <c r="RZH55" s="15"/>
      <c r="RZI55" s="15"/>
      <c r="RZJ55" s="14"/>
      <c r="RZK55" s="15"/>
      <c r="RZL55" s="15"/>
      <c r="RZM55" s="14"/>
      <c r="RZN55" s="15"/>
      <c r="RZO55" s="15"/>
      <c r="RZP55" s="14"/>
      <c r="RZQ55" s="15"/>
      <c r="RZR55" s="15"/>
      <c r="RZS55" s="14"/>
      <c r="RZT55" s="15"/>
      <c r="RZU55" s="15"/>
      <c r="RZV55" s="14"/>
      <c r="RZW55" s="15"/>
      <c r="RZX55" s="15"/>
      <c r="RZY55" s="14"/>
      <c r="RZZ55" s="15"/>
      <c r="SAA55" s="15"/>
      <c r="SAB55" s="14"/>
      <c r="SAC55" s="15"/>
      <c r="SAD55" s="15"/>
      <c r="SAE55" s="14"/>
      <c r="SAF55" s="15"/>
      <c r="SAG55" s="15"/>
      <c r="SAH55" s="14"/>
      <c r="SAI55" s="15"/>
      <c r="SAJ55" s="15"/>
      <c r="SAK55" s="14"/>
      <c r="SAL55" s="15"/>
      <c r="SAM55" s="15"/>
      <c r="SAN55" s="14"/>
      <c r="SAO55" s="15"/>
      <c r="SAP55" s="15"/>
      <c r="SAQ55" s="14"/>
      <c r="SAR55" s="15"/>
      <c r="SAS55" s="15"/>
      <c r="SAT55" s="14"/>
      <c r="SAU55" s="15"/>
      <c r="SAV55" s="15"/>
      <c r="SAW55" s="14"/>
      <c r="SAX55" s="15"/>
      <c r="SAY55" s="15"/>
      <c r="SAZ55" s="14"/>
      <c r="SBA55" s="15"/>
      <c r="SBB55" s="15"/>
      <c r="SBC55" s="14"/>
      <c r="SBD55" s="15"/>
      <c r="SBE55" s="15"/>
      <c r="SBF55" s="14"/>
      <c r="SBG55" s="15"/>
      <c r="SBH55" s="15"/>
      <c r="SBI55" s="14"/>
      <c r="SBJ55" s="15"/>
      <c r="SBK55" s="15"/>
      <c r="SBL55" s="14"/>
      <c r="SBM55" s="15"/>
      <c r="SBN55" s="15"/>
      <c r="SBO55" s="14"/>
      <c r="SBP55" s="15"/>
      <c r="SBQ55" s="15"/>
      <c r="SBR55" s="14"/>
      <c r="SBS55" s="15"/>
      <c r="SBT55" s="15"/>
      <c r="SBU55" s="14"/>
      <c r="SBV55" s="15"/>
      <c r="SBW55" s="15"/>
      <c r="SBX55" s="14"/>
      <c r="SBY55" s="15"/>
      <c r="SBZ55" s="15"/>
      <c r="SCA55" s="14"/>
      <c r="SCB55" s="15"/>
      <c r="SCC55" s="15"/>
      <c r="SCD55" s="14"/>
      <c r="SCE55" s="15"/>
      <c r="SCF55" s="15"/>
      <c r="SCG55" s="14"/>
      <c r="SCH55" s="15"/>
      <c r="SCI55" s="15"/>
      <c r="SCJ55" s="14"/>
      <c r="SCK55" s="15"/>
      <c r="SCL55" s="15"/>
      <c r="SCM55" s="14"/>
      <c r="SCN55" s="15"/>
      <c r="SCO55" s="15"/>
      <c r="SCP55" s="14"/>
      <c r="SCQ55" s="15"/>
      <c r="SCR55" s="15"/>
      <c r="SCS55" s="14"/>
      <c r="SCT55" s="15"/>
      <c r="SCU55" s="15"/>
      <c r="SCV55" s="14"/>
      <c r="SCW55" s="15"/>
      <c r="SCX55" s="15"/>
      <c r="SCY55" s="14"/>
      <c r="SCZ55" s="15"/>
      <c r="SDA55" s="15"/>
      <c r="SDB55" s="14"/>
      <c r="SDC55" s="15"/>
      <c r="SDD55" s="15"/>
      <c r="SDE55" s="14"/>
      <c r="SDF55" s="15"/>
      <c r="SDG55" s="15"/>
      <c r="SDH55" s="14"/>
      <c r="SDI55" s="15"/>
      <c r="SDJ55" s="15"/>
      <c r="SDK55" s="14"/>
      <c r="SDL55" s="15"/>
      <c r="SDM55" s="15"/>
      <c r="SDN55" s="14"/>
      <c r="SDO55" s="15"/>
      <c r="SDP55" s="15"/>
      <c r="SDQ55" s="14"/>
      <c r="SDR55" s="15"/>
      <c r="SDS55" s="15"/>
      <c r="SDT55" s="14"/>
      <c r="SDU55" s="15"/>
      <c r="SDV55" s="15"/>
      <c r="SDW55" s="14"/>
      <c r="SDX55" s="15"/>
      <c r="SDY55" s="15"/>
      <c r="SDZ55" s="14"/>
      <c r="SEA55" s="15"/>
      <c r="SEB55" s="15"/>
      <c r="SEC55" s="14"/>
      <c r="SED55" s="15"/>
      <c r="SEE55" s="15"/>
      <c r="SEF55" s="14"/>
      <c r="SEG55" s="15"/>
      <c r="SEH55" s="15"/>
      <c r="SEI55" s="14"/>
      <c r="SEJ55" s="15"/>
      <c r="SEK55" s="15"/>
      <c r="SEL55" s="14"/>
      <c r="SEM55" s="15"/>
      <c r="SEN55" s="15"/>
      <c r="SEO55" s="14"/>
      <c r="SEP55" s="15"/>
      <c r="SEQ55" s="15"/>
      <c r="SER55" s="14"/>
      <c r="SES55" s="15"/>
      <c r="SET55" s="15"/>
      <c r="SEU55" s="14"/>
      <c r="SEV55" s="15"/>
      <c r="SEW55" s="15"/>
      <c r="SEX55" s="14"/>
      <c r="SEY55" s="15"/>
      <c r="SEZ55" s="15"/>
      <c r="SFA55" s="14"/>
      <c r="SFB55" s="15"/>
      <c r="SFC55" s="15"/>
      <c r="SFD55" s="14"/>
      <c r="SFE55" s="15"/>
      <c r="SFF55" s="15"/>
      <c r="SFG55" s="14"/>
      <c r="SFH55" s="15"/>
      <c r="SFI55" s="15"/>
      <c r="SFJ55" s="14"/>
      <c r="SFK55" s="15"/>
      <c r="SFL55" s="15"/>
      <c r="SFM55" s="14"/>
      <c r="SFN55" s="15"/>
      <c r="SFO55" s="15"/>
      <c r="SFP55" s="14"/>
      <c r="SFQ55" s="15"/>
      <c r="SFR55" s="15"/>
      <c r="SFS55" s="14"/>
      <c r="SFT55" s="15"/>
      <c r="SFU55" s="15"/>
      <c r="SFV55" s="14"/>
      <c r="SFW55" s="15"/>
      <c r="SFX55" s="15"/>
      <c r="SFY55" s="14"/>
      <c r="SFZ55" s="15"/>
      <c r="SGA55" s="15"/>
      <c r="SGB55" s="14"/>
      <c r="SGC55" s="15"/>
      <c r="SGD55" s="15"/>
      <c r="SGE55" s="14"/>
      <c r="SGF55" s="15"/>
      <c r="SGG55" s="15"/>
      <c r="SGH55" s="14"/>
      <c r="SGI55" s="15"/>
      <c r="SGJ55" s="15"/>
      <c r="SGK55" s="14"/>
      <c r="SGL55" s="15"/>
      <c r="SGM55" s="15"/>
      <c r="SGN55" s="14"/>
      <c r="SGO55" s="15"/>
      <c r="SGP55" s="15"/>
      <c r="SGQ55" s="14"/>
      <c r="SGR55" s="15"/>
      <c r="SGS55" s="15"/>
      <c r="SGT55" s="14"/>
      <c r="SGU55" s="15"/>
      <c r="SGV55" s="15"/>
      <c r="SGW55" s="14"/>
      <c r="SGX55" s="15"/>
      <c r="SGY55" s="15"/>
      <c r="SGZ55" s="14"/>
      <c r="SHA55" s="15"/>
      <c r="SHB55" s="15"/>
      <c r="SHC55" s="14"/>
      <c r="SHD55" s="15"/>
      <c r="SHE55" s="15"/>
      <c r="SHF55" s="14"/>
      <c r="SHG55" s="15"/>
      <c r="SHH55" s="15"/>
      <c r="SHI55" s="14"/>
      <c r="SHJ55" s="15"/>
      <c r="SHK55" s="15"/>
      <c r="SHL55" s="14"/>
      <c r="SHM55" s="15"/>
      <c r="SHN55" s="15"/>
      <c r="SHO55" s="14"/>
      <c r="SHP55" s="15"/>
      <c r="SHQ55" s="15"/>
      <c r="SHR55" s="14"/>
      <c r="SHS55" s="15"/>
      <c r="SHT55" s="15"/>
      <c r="SHU55" s="14"/>
      <c r="SHV55" s="15"/>
      <c r="SHW55" s="15"/>
      <c r="SHX55" s="14"/>
      <c r="SHY55" s="15"/>
      <c r="SHZ55" s="15"/>
      <c r="SIA55" s="14"/>
      <c r="SIB55" s="15"/>
      <c r="SIC55" s="15"/>
      <c r="SID55" s="14"/>
      <c r="SIE55" s="15"/>
      <c r="SIF55" s="15"/>
      <c r="SIG55" s="14"/>
      <c r="SIH55" s="15"/>
      <c r="SII55" s="15"/>
      <c r="SIJ55" s="14"/>
      <c r="SIK55" s="15"/>
      <c r="SIL55" s="15"/>
      <c r="SIM55" s="14"/>
      <c r="SIN55" s="15"/>
      <c r="SIO55" s="15"/>
      <c r="SIP55" s="14"/>
      <c r="SIQ55" s="15"/>
      <c r="SIR55" s="15"/>
      <c r="SIS55" s="14"/>
      <c r="SIT55" s="15"/>
      <c r="SIU55" s="15"/>
      <c r="SIV55" s="14"/>
      <c r="SIW55" s="15"/>
      <c r="SIX55" s="15"/>
      <c r="SIY55" s="14"/>
      <c r="SIZ55" s="15"/>
      <c r="SJA55" s="15"/>
      <c r="SJB55" s="14"/>
      <c r="SJC55" s="15"/>
      <c r="SJD55" s="15"/>
      <c r="SJE55" s="14"/>
      <c r="SJF55" s="15"/>
      <c r="SJG55" s="15"/>
      <c r="SJH55" s="14"/>
      <c r="SJI55" s="15"/>
      <c r="SJJ55" s="15"/>
      <c r="SJK55" s="14"/>
      <c r="SJL55" s="15"/>
      <c r="SJM55" s="15"/>
      <c r="SJN55" s="14"/>
      <c r="SJO55" s="15"/>
      <c r="SJP55" s="15"/>
      <c r="SJQ55" s="14"/>
      <c r="SJR55" s="15"/>
      <c r="SJS55" s="15"/>
      <c r="SJT55" s="14"/>
      <c r="SJU55" s="15"/>
      <c r="SJV55" s="15"/>
      <c r="SJW55" s="14"/>
      <c r="SJX55" s="15"/>
      <c r="SJY55" s="15"/>
      <c r="SJZ55" s="14"/>
      <c r="SKA55" s="15"/>
      <c r="SKB55" s="15"/>
      <c r="SKC55" s="14"/>
      <c r="SKD55" s="15"/>
      <c r="SKE55" s="15"/>
      <c r="SKF55" s="14"/>
      <c r="SKG55" s="15"/>
      <c r="SKH55" s="15"/>
      <c r="SKI55" s="14"/>
      <c r="SKJ55" s="15"/>
      <c r="SKK55" s="15"/>
      <c r="SKL55" s="14"/>
      <c r="SKM55" s="15"/>
      <c r="SKN55" s="15"/>
      <c r="SKO55" s="14"/>
      <c r="SKP55" s="15"/>
      <c r="SKQ55" s="15"/>
      <c r="SKR55" s="14"/>
      <c r="SKS55" s="15"/>
      <c r="SKT55" s="15"/>
      <c r="SKU55" s="14"/>
      <c r="SKV55" s="15"/>
      <c r="SKW55" s="15"/>
      <c r="SKX55" s="14"/>
      <c r="SKY55" s="15"/>
      <c r="SKZ55" s="15"/>
      <c r="SLA55" s="14"/>
      <c r="SLB55" s="15"/>
      <c r="SLC55" s="15"/>
      <c r="SLD55" s="14"/>
      <c r="SLE55" s="15"/>
      <c r="SLF55" s="15"/>
      <c r="SLG55" s="14"/>
      <c r="SLH55" s="15"/>
      <c r="SLI55" s="15"/>
      <c r="SLJ55" s="14"/>
      <c r="SLK55" s="15"/>
      <c r="SLL55" s="15"/>
      <c r="SLM55" s="14"/>
      <c r="SLN55" s="15"/>
      <c r="SLO55" s="15"/>
      <c r="SLP55" s="14"/>
      <c r="SLQ55" s="15"/>
      <c r="SLR55" s="15"/>
      <c r="SLS55" s="14"/>
      <c r="SLT55" s="15"/>
      <c r="SLU55" s="15"/>
      <c r="SLV55" s="14"/>
      <c r="SLW55" s="15"/>
      <c r="SLX55" s="15"/>
      <c r="SLY55" s="14"/>
      <c r="SLZ55" s="15"/>
      <c r="SMA55" s="15"/>
      <c r="SMB55" s="14"/>
      <c r="SMC55" s="15"/>
      <c r="SMD55" s="15"/>
      <c r="SME55" s="14"/>
      <c r="SMF55" s="15"/>
      <c r="SMG55" s="15"/>
      <c r="SMH55" s="14"/>
      <c r="SMI55" s="15"/>
      <c r="SMJ55" s="15"/>
      <c r="SMK55" s="14"/>
      <c r="SML55" s="15"/>
      <c r="SMM55" s="15"/>
      <c r="SMN55" s="14"/>
      <c r="SMO55" s="15"/>
      <c r="SMP55" s="15"/>
      <c r="SMQ55" s="14"/>
      <c r="SMR55" s="15"/>
      <c r="SMS55" s="15"/>
      <c r="SMT55" s="14"/>
      <c r="SMU55" s="15"/>
      <c r="SMV55" s="15"/>
      <c r="SMW55" s="14"/>
      <c r="SMX55" s="15"/>
      <c r="SMY55" s="15"/>
      <c r="SMZ55" s="14"/>
      <c r="SNA55" s="15"/>
      <c r="SNB55" s="15"/>
      <c r="SNC55" s="14"/>
      <c r="SND55" s="15"/>
      <c r="SNE55" s="15"/>
      <c r="SNF55" s="14"/>
      <c r="SNG55" s="15"/>
      <c r="SNH55" s="15"/>
      <c r="SNI55" s="14"/>
      <c r="SNJ55" s="15"/>
      <c r="SNK55" s="15"/>
      <c r="SNL55" s="14"/>
      <c r="SNM55" s="15"/>
      <c r="SNN55" s="15"/>
      <c r="SNO55" s="14"/>
      <c r="SNP55" s="15"/>
      <c r="SNQ55" s="15"/>
      <c r="SNR55" s="14"/>
      <c r="SNS55" s="15"/>
      <c r="SNT55" s="15"/>
      <c r="SNU55" s="14"/>
      <c r="SNV55" s="15"/>
      <c r="SNW55" s="15"/>
      <c r="SNX55" s="14"/>
      <c r="SNY55" s="15"/>
      <c r="SNZ55" s="15"/>
      <c r="SOA55" s="14"/>
      <c r="SOB55" s="15"/>
      <c r="SOC55" s="15"/>
      <c r="SOD55" s="14"/>
      <c r="SOE55" s="15"/>
      <c r="SOF55" s="15"/>
      <c r="SOG55" s="14"/>
      <c r="SOH55" s="15"/>
      <c r="SOI55" s="15"/>
      <c r="SOJ55" s="14"/>
      <c r="SOK55" s="15"/>
      <c r="SOL55" s="15"/>
      <c r="SOM55" s="14"/>
      <c r="SON55" s="15"/>
      <c r="SOO55" s="15"/>
      <c r="SOP55" s="14"/>
      <c r="SOQ55" s="15"/>
      <c r="SOR55" s="15"/>
      <c r="SOS55" s="14"/>
      <c r="SOT55" s="15"/>
      <c r="SOU55" s="15"/>
      <c r="SOV55" s="14"/>
      <c r="SOW55" s="15"/>
      <c r="SOX55" s="15"/>
      <c r="SOY55" s="14"/>
      <c r="SOZ55" s="15"/>
      <c r="SPA55" s="15"/>
      <c r="SPB55" s="14"/>
      <c r="SPC55" s="15"/>
      <c r="SPD55" s="15"/>
      <c r="SPE55" s="14"/>
      <c r="SPF55" s="15"/>
      <c r="SPG55" s="15"/>
      <c r="SPH55" s="14"/>
      <c r="SPI55" s="15"/>
      <c r="SPJ55" s="15"/>
      <c r="SPK55" s="14"/>
      <c r="SPL55" s="15"/>
      <c r="SPM55" s="15"/>
      <c r="SPN55" s="14"/>
      <c r="SPO55" s="15"/>
      <c r="SPP55" s="15"/>
      <c r="SPQ55" s="14"/>
      <c r="SPR55" s="15"/>
      <c r="SPS55" s="15"/>
      <c r="SPT55" s="14"/>
      <c r="SPU55" s="15"/>
      <c r="SPV55" s="15"/>
      <c r="SPW55" s="14"/>
      <c r="SPX55" s="15"/>
      <c r="SPY55" s="15"/>
      <c r="SPZ55" s="14"/>
      <c r="SQA55" s="15"/>
      <c r="SQB55" s="15"/>
      <c r="SQC55" s="14"/>
      <c r="SQD55" s="15"/>
      <c r="SQE55" s="15"/>
      <c r="SQF55" s="14"/>
      <c r="SQG55" s="15"/>
      <c r="SQH55" s="15"/>
      <c r="SQI55" s="14"/>
      <c r="SQJ55" s="15"/>
      <c r="SQK55" s="15"/>
      <c r="SQL55" s="14"/>
      <c r="SQM55" s="15"/>
      <c r="SQN55" s="15"/>
      <c r="SQO55" s="14"/>
      <c r="SQP55" s="15"/>
      <c r="SQQ55" s="15"/>
      <c r="SQR55" s="14"/>
      <c r="SQS55" s="15"/>
      <c r="SQT55" s="15"/>
      <c r="SQU55" s="14"/>
      <c r="SQV55" s="15"/>
      <c r="SQW55" s="15"/>
      <c r="SQX55" s="14"/>
      <c r="SQY55" s="15"/>
      <c r="SQZ55" s="15"/>
      <c r="SRA55" s="14"/>
      <c r="SRB55" s="15"/>
      <c r="SRC55" s="15"/>
      <c r="SRD55" s="14"/>
      <c r="SRE55" s="15"/>
      <c r="SRF55" s="15"/>
      <c r="SRG55" s="14"/>
      <c r="SRH55" s="15"/>
      <c r="SRI55" s="15"/>
      <c r="SRJ55" s="14"/>
      <c r="SRK55" s="15"/>
      <c r="SRL55" s="15"/>
      <c r="SRM55" s="14"/>
      <c r="SRN55" s="15"/>
      <c r="SRO55" s="15"/>
      <c r="SRP55" s="14"/>
      <c r="SRQ55" s="15"/>
      <c r="SRR55" s="15"/>
      <c r="SRS55" s="14"/>
      <c r="SRT55" s="15"/>
      <c r="SRU55" s="15"/>
      <c r="SRV55" s="14"/>
      <c r="SRW55" s="15"/>
      <c r="SRX55" s="15"/>
      <c r="SRY55" s="14"/>
      <c r="SRZ55" s="15"/>
      <c r="SSA55" s="15"/>
      <c r="SSB55" s="14"/>
      <c r="SSC55" s="15"/>
      <c r="SSD55" s="15"/>
      <c r="SSE55" s="14"/>
      <c r="SSF55" s="15"/>
      <c r="SSG55" s="15"/>
      <c r="SSH55" s="14"/>
      <c r="SSI55" s="15"/>
      <c r="SSJ55" s="15"/>
      <c r="SSK55" s="14"/>
      <c r="SSL55" s="15"/>
      <c r="SSM55" s="15"/>
      <c r="SSN55" s="14"/>
      <c r="SSO55" s="15"/>
      <c r="SSP55" s="15"/>
      <c r="SSQ55" s="14"/>
      <c r="SSR55" s="15"/>
      <c r="SSS55" s="15"/>
      <c r="SST55" s="14"/>
      <c r="SSU55" s="15"/>
      <c r="SSV55" s="15"/>
      <c r="SSW55" s="14"/>
      <c r="SSX55" s="15"/>
      <c r="SSY55" s="15"/>
      <c r="SSZ55" s="14"/>
      <c r="STA55" s="15"/>
      <c r="STB55" s="15"/>
      <c r="STC55" s="14"/>
      <c r="STD55" s="15"/>
      <c r="STE55" s="15"/>
      <c r="STF55" s="14"/>
      <c r="STG55" s="15"/>
      <c r="STH55" s="15"/>
      <c r="STI55" s="14"/>
      <c r="STJ55" s="15"/>
      <c r="STK55" s="15"/>
      <c r="STL55" s="14"/>
      <c r="STM55" s="15"/>
      <c r="STN55" s="15"/>
      <c r="STO55" s="14"/>
      <c r="STP55" s="15"/>
      <c r="STQ55" s="15"/>
      <c r="STR55" s="14"/>
      <c r="STS55" s="15"/>
      <c r="STT55" s="15"/>
      <c r="STU55" s="14"/>
      <c r="STV55" s="15"/>
      <c r="STW55" s="15"/>
      <c r="STX55" s="14"/>
      <c r="STY55" s="15"/>
      <c r="STZ55" s="15"/>
      <c r="SUA55" s="14"/>
      <c r="SUB55" s="15"/>
      <c r="SUC55" s="15"/>
      <c r="SUD55" s="14"/>
      <c r="SUE55" s="15"/>
      <c r="SUF55" s="15"/>
      <c r="SUG55" s="14"/>
      <c r="SUH55" s="15"/>
      <c r="SUI55" s="15"/>
      <c r="SUJ55" s="14"/>
      <c r="SUK55" s="15"/>
      <c r="SUL55" s="15"/>
      <c r="SUM55" s="14"/>
      <c r="SUN55" s="15"/>
      <c r="SUO55" s="15"/>
      <c r="SUP55" s="14"/>
      <c r="SUQ55" s="15"/>
      <c r="SUR55" s="15"/>
      <c r="SUS55" s="14"/>
      <c r="SUT55" s="15"/>
      <c r="SUU55" s="15"/>
      <c r="SUV55" s="14"/>
      <c r="SUW55" s="15"/>
      <c r="SUX55" s="15"/>
      <c r="SUY55" s="14"/>
      <c r="SUZ55" s="15"/>
      <c r="SVA55" s="15"/>
      <c r="SVB55" s="14"/>
      <c r="SVC55" s="15"/>
      <c r="SVD55" s="15"/>
      <c r="SVE55" s="14"/>
      <c r="SVF55" s="15"/>
      <c r="SVG55" s="15"/>
      <c r="SVH55" s="14"/>
      <c r="SVI55" s="15"/>
      <c r="SVJ55" s="15"/>
      <c r="SVK55" s="14"/>
      <c r="SVL55" s="15"/>
      <c r="SVM55" s="15"/>
      <c r="SVN55" s="14"/>
      <c r="SVO55" s="15"/>
      <c r="SVP55" s="15"/>
      <c r="SVQ55" s="14"/>
      <c r="SVR55" s="15"/>
      <c r="SVS55" s="15"/>
      <c r="SVT55" s="14"/>
      <c r="SVU55" s="15"/>
      <c r="SVV55" s="15"/>
      <c r="SVW55" s="14"/>
      <c r="SVX55" s="15"/>
      <c r="SVY55" s="15"/>
      <c r="SVZ55" s="14"/>
      <c r="SWA55" s="15"/>
      <c r="SWB55" s="15"/>
      <c r="SWC55" s="14"/>
      <c r="SWD55" s="15"/>
      <c r="SWE55" s="15"/>
      <c r="SWF55" s="14"/>
      <c r="SWG55" s="15"/>
      <c r="SWH55" s="15"/>
      <c r="SWI55" s="14"/>
      <c r="SWJ55" s="15"/>
      <c r="SWK55" s="15"/>
      <c r="SWL55" s="14"/>
      <c r="SWM55" s="15"/>
      <c r="SWN55" s="15"/>
      <c r="SWO55" s="14"/>
      <c r="SWP55" s="15"/>
      <c r="SWQ55" s="15"/>
      <c r="SWR55" s="14"/>
      <c r="SWS55" s="15"/>
      <c r="SWT55" s="15"/>
      <c r="SWU55" s="14"/>
      <c r="SWV55" s="15"/>
      <c r="SWW55" s="15"/>
      <c r="SWX55" s="14"/>
      <c r="SWY55" s="15"/>
      <c r="SWZ55" s="15"/>
      <c r="SXA55" s="14"/>
      <c r="SXB55" s="15"/>
      <c r="SXC55" s="15"/>
      <c r="SXD55" s="14"/>
      <c r="SXE55" s="15"/>
      <c r="SXF55" s="15"/>
      <c r="SXG55" s="14"/>
      <c r="SXH55" s="15"/>
      <c r="SXI55" s="15"/>
      <c r="SXJ55" s="14"/>
      <c r="SXK55" s="15"/>
      <c r="SXL55" s="15"/>
      <c r="SXM55" s="14"/>
      <c r="SXN55" s="15"/>
      <c r="SXO55" s="15"/>
      <c r="SXP55" s="14"/>
      <c r="SXQ55" s="15"/>
      <c r="SXR55" s="15"/>
      <c r="SXS55" s="14"/>
      <c r="SXT55" s="15"/>
      <c r="SXU55" s="15"/>
      <c r="SXV55" s="14"/>
      <c r="SXW55" s="15"/>
      <c r="SXX55" s="15"/>
      <c r="SXY55" s="14"/>
      <c r="SXZ55" s="15"/>
      <c r="SYA55" s="15"/>
      <c r="SYB55" s="14"/>
      <c r="SYC55" s="15"/>
      <c r="SYD55" s="15"/>
      <c r="SYE55" s="14"/>
      <c r="SYF55" s="15"/>
      <c r="SYG55" s="15"/>
      <c r="SYH55" s="14"/>
      <c r="SYI55" s="15"/>
      <c r="SYJ55" s="15"/>
      <c r="SYK55" s="14"/>
      <c r="SYL55" s="15"/>
      <c r="SYM55" s="15"/>
      <c r="SYN55" s="14"/>
      <c r="SYO55" s="15"/>
      <c r="SYP55" s="15"/>
      <c r="SYQ55" s="14"/>
      <c r="SYR55" s="15"/>
      <c r="SYS55" s="15"/>
      <c r="SYT55" s="14"/>
      <c r="SYU55" s="15"/>
      <c r="SYV55" s="15"/>
      <c r="SYW55" s="14"/>
      <c r="SYX55" s="15"/>
      <c r="SYY55" s="15"/>
      <c r="SYZ55" s="14"/>
      <c r="SZA55" s="15"/>
      <c r="SZB55" s="15"/>
      <c r="SZC55" s="14"/>
      <c r="SZD55" s="15"/>
      <c r="SZE55" s="15"/>
      <c r="SZF55" s="14"/>
      <c r="SZG55" s="15"/>
      <c r="SZH55" s="15"/>
      <c r="SZI55" s="14"/>
      <c r="SZJ55" s="15"/>
      <c r="SZK55" s="15"/>
      <c r="SZL55" s="14"/>
      <c r="SZM55" s="15"/>
      <c r="SZN55" s="15"/>
      <c r="SZO55" s="14"/>
      <c r="SZP55" s="15"/>
      <c r="SZQ55" s="15"/>
      <c r="SZR55" s="14"/>
      <c r="SZS55" s="15"/>
      <c r="SZT55" s="15"/>
      <c r="SZU55" s="14"/>
      <c r="SZV55" s="15"/>
      <c r="SZW55" s="15"/>
      <c r="SZX55" s="14"/>
      <c r="SZY55" s="15"/>
      <c r="SZZ55" s="15"/>
      <c r="TAA55" s="14"/>
      <c r="TAB55" s="15"/>
      <c r="TAC55" s="15"/>
      <c r="TAD55" s="14"/>
      <c r="TAE55" s="15"/>
      <c r="TAF55" s="15"/>
      <c r="TAG55" s="14"/>
      <c r="TAH55" s="15"/>
      <c r="TAI55" s="15"/>
      <c r="TAJ55" s="14"/>
      <c r="TAK55" s="15"/>
      <c r="TAL55" s="15"/>
      <c r="TAM55" s="14"/>
      <c r="TAN55" s="15"/>
      <c r="TAO55" s="15"/>
      <c r="TAP55" s="14"/>
      <c r="TAQ55" s="15"/>
      <c r="TAR55" s="15"/>
      <c r="TAS55" s="14"/>
      <c r="TAT55" s="15"/>
      <c r="TAU55" s="15"/>
      <c r="TAV55" s="14"/>
      <c r="TAW55" s="15"/>
      <c r="TAX55" s="15"/>
      <c r="TAY55" s="14"/>
      <c r="TAZ55" s="15"/>
      <c r="TBA55" s="15"/>
      <c r="TBB55" s="14"/>
      <c r="TBC55" s="15"/>
      <c r="TBD55" s="15"/>
      <c r="TBE55" s="14"/>
      <c r="TBF55" s="15"/>
      <c r="TBG55" s="15"/>
      <c r="TBH55" s="14"/>
      <c r="TBI55" s="15"/>
      <c r="TBJ55" s="15"/>
      <c r="TBK55" s="14"/>
      <c r="TBL55" s="15"/>
      <c r="TBM55" s="15"/>
      <c r="TBN55" s="14"/>
      <c r="TBO55" s="15"/>
      <c r="TBP55" s="15"/>
      <c r="TBQ55" s="14"/>
      <c r="TBR55" s="15"/>
      <c r="TBS55" s="15"/>
      <c r="TBT55" s="14"/>
      <c r="TBU55" s="15"/>
      <c r="TBV55" s="15"/>
      <c r="TBW55" s="14"/>
      <c r="TBX55" s="15"/>
      <c r="TBY55" s="15"/>
      <c r="TBZ55" s="14"/>
      <c r="TCA55" s="15"/>
      <c r="TCB55" s="15"/>
      <c r="TCC55" s="14"/>
      <c r="TCD55" s="15"/>
      <c r="TCE55" s="15"/>
      <c r="TCF55" s="14"/>
      <c r="TCG55" s="15"/>
      <c r="TCH55" s="15"/>
      <c r="TCI55" s="14"/>
      <c r="TCJ55" s="15"/>
      <c r="TCK55" s="15"/>
      <c r="TCL55" s="14"/>
      <c r="TCM55" s="15"/>
      <c r="TCN55" s="15"/>
      <c r="TCO55" s="14"/>
      <c r="TCP55" s="15"/>
      <c r="TCQ55" s="15"/>
      <c r="TCR55" s="14"/>
      <c r="TCS55" s="15"/>
      <c r="TCT55" s="15"/>
      <c r="TCU55" s="14"/>
      <c r="TCV55" s="15"/>
      <c r="TCW55" s="15"/>
      <c r="TCX55" s="14"/>
      <c r="TCY55" s="15"/>
      <c r="TCZ55" s="15"/>
      <c r="TDA55" s="14"/>
      <c r="TDB55" s="15"/>
      <c r="TDC55" s="15"/>
      <c r="TDD55" s="14"/>
      <c r="TDE55" s="15"/>
      <c r="TDF55" s="15"/>
      <c r="TDG55" s="14"/>
      <c r="TDH55" s="15"/>
      <c r="TDI55" s="15"/>
      <c r="TDJ55" s="14"/>
      <c r="TDK55" s="15"/>
      <c r="TDL55" s="15"/>
      <c r="TDM55" s="14"/>
      <c r="TDN55" s="15"/>
      <c r="TDO55" s="15"/>
      <c r="TDP55" s="14"/>
      <c r="TDQ55" s="15"/>
      <c r="TDR55" s="15"/>
      <c r="TDS55" s="14"/>
      <c r="TDT55" s="15"/>
      <c r="TDU55" s="15"/>
      <c r="TDV55" s="14"/>
      <c r="TDW55" s="15"/>
      <c r="TDX55" s="15"/>
      <c r="TDY55" s="14"/>
      <c r="TDZ55" s="15"/>
      <c r="TEA55" s="15"/>
      <c r="TEB55" s="14"/>
      <c r="TEC55" s="15"/>
      <c r="TED55" s="15"/>
      <c r="TEE55" s="14"/>
      <c r="TEF55" s="15"/>
      <c r="TEG55" s="15"/>
      <c r="TEH55" s="14"/>
      <c r="TEI55" s="15"/>
      <c r="TEJ55" s="15"/>
      <c r="TEK55" s="14"/>
      <c r="TEL55" s="15"/>
      <c r="TEM55" s="15"/>
      <c r="TEN55" s="14"/>
      <c r="TEO55" s="15"/>
      <c r="TEP55" s="15"/>
      <c r="TEQ55" s="14"/>
      <c r="TER55" s="15"/>
      <c r="TES55" s="15"/>
      <c r="TET55" s="14"/>
      <c r="TEU55" s="15"/>
      <c r="TEV55" s="15"/>
      <c r="TEW55" s="14"/>
      <c r="TEX55" s="15"/>
      <c r="TEY55" s="15"/>
      <c r="TEZ55" s="14"/>
      <c r="TFA55" s="15"/>
      <c r="TFB55" s="15"/>
      <c r="TFC55" s="14"/>
      <c r="TFD55" s="15"/>
      <c r="TFE55" s="15"/>
      <c r="TFF55" s="14"/>
      <c r="TFG55" s="15"/>
      <c r="TFH55" s="15"/>
      <c r="TFI55" s="14"/>
      <c r="TFJ55" s="15"/>
      <c r="TFK55" s="15"/>
      <c r="TFL55" s="14"/>
      <c r="TFM55" s="15"/>
      <c r="TFN55" s="15"/>
      <c r="TFO55" s="14"/>
      <c r="TFP55" s="15"/>
      <c r="TFQ55" s="15"/>
      <c r="TFR55" s="14"/>
      <c r="TFS55" s="15"/>
      <c r="TFT55" s="15"/>
      <c r="TFU55" s="14"/>
      <c r="TFV55" s="15"/>
      <c r="TFW55" s="15"/>
      <c r="TFX55" s="14"/>
      <c r="TFY55" s="15"/>
      <c r="TFZ55" s="15"/>
      <c r="TGA55" s="14"/>
      <c r="TGB55" s="15"/>
      <c r="TGC55" s="15"/>
      <c r="TGD55" s="14"/>
      <c r="TGE55" s="15"/>
      <c r="TGF55" s="15"/>
      <c r="TGG55" s="14"/>
      <c r="TGH55" s="15"/>
      <c r="TGI55" s="15"/>
      <c r="TGJ55" s="14"/>
      <c r="TGK55" s="15"/>
      <c r="TGL55" s="15"/>
      <c r="TGM55" s="14"/>
      <c r="TGN55" s="15"/>
      <c r="TGO55" s="15"/>
      <c r="TGP55" s="14"/>
      <c r="TGQ55" s="15"/>
      <c r="TGR55" s="15"/>
      <c r="TGS55" s="14"/>
      <c r="TGT55" s="15"/>
      <c r="TGU55" s="15"/>
      <c r="TGV55" s="14"/>
      <c r="TGW55" s="15"/>
      <c r="TGX55" s="15"/>
      <c r="TGY55" s="14"/>
      <c r="TGZ55" s="15"/>
      <c r="THA55" s="15"/>
      <c r="THB55" s="14"/>
      <c r="THC55" s="15"/>
      <c r="THD55" s="15"/>
      <c r="THE55" s="14"/>
      <c r="THF55" s="15"/>
      <c r="THG55" s="15"/>
      <c r="THH55" s="14"/>
      <c r="THI55" s="15"/>
      <c r="THJ55" s="15"/>
      <c r="THK55" s="14"/>
      <c r="THL55" s="15"/>
      <c r="THM55" s="15"/>
      <c r="THN55" s="14"/>
      <c r="THO55" s="15"/>
      <c r="THP55" s="15"/>
      <c r="THQ55" s="14"/>
      <c r="THR55" s="15"/>
      <c r="THS55" s="15"/>
      <c r="THT55" s="14"/>
      <c r="THU55" s="15"/>
      <c r="THV55" s="15"/>
      <c r="THW55" s="14"/>
      <c r="THX55" s="15"/>
      <c r="THY55" s="15"/>
      <c r="THZ55" s="14"/>
      <c r="TIA55" s="15"/>
      <c r="TIB55" s="15"/>
      <c r="TIC55" s="14"/>
      <c r="TID55" s="15"/>
      <c r="TIE55" s="15"/>
      <c r="TIF55" s="14"/>
      <c r="TIG55" s="15"/>
      <c r="TIH55" s="15"/>
      <c r="TII55" s="14"/>
      <c r="TIJ55" s="15"/>
      <c r="TIK55" s="15"/>
      <c r="TIL55" s="14"/>
      <c r="TIM55" s="15"/>
      <c r="TIN55" s="15"/>
      <c r="TIO55" s="14"/>
      <c r="TIP55" s="15"/>
      <c r="TIQ55" s="15"/>
      <c r="TIR55" s="14"/>
      <c r="TIS55" s="15"/>
      <c r="TIT55" s="15"/>
      <c r="TIU55" s="14"/>
      <c r="TIV55" s="15"/>
      <c r="TIW55" s="15"/>
      <c r="TIX55" s="14"/>
      <c r="TIY55" s="15"/>
      <c r="TIZ55" s="15"/>
      <c r="TJA55" s="14"/>
      <c r="TJB55" s="15"/>
      <c r="TJC55" s="15"/>
      <c r="TJD55" s="14"/>
      <c r="TJE55" s="15"/>
      <c r="TJF55" s="15"/>
      <c r="TJG55" s="14"/>
      <c r="TJH55" s="15"/>
      <c r="TJI55" s="15"/>
      <c r="TJJ55" s="14"/>
      <c r="TJK55" s="15"/>
      <c r="TJL55" s="15"/>
      <c r="TJM55" s="14"/>
      <c r="TJN55" s="15"/>
      <c r="TJO55" s="15"/>
      <c r="TJP55" s="14"/>
      <c r="TJQ55" s="15"/>
      <c r="TJR55" s="15"/>
      <c r="TJS55" s="14"/>
      <c r="TJT55" s="15"/>
      <c r="TJU55" s="15"/>
      <c r="TJV55" s="14"/>
      <c r="TJW55" s="15"/>
      <c r="TJX55" s="15"/>
      <c r="TJY55" s="14"/>
      <c r="TJZ55" s="15"/>
      <c r="TKA55" s="15"/>
      <c r="TKB55" s="14"/>
      <c r="TKC55" s="15"/>
      <c r="TKD55" s="15"/>
      <c r="TKE55" s="14"/>
      <c r="TKF55" s="15"/>
      <c r="TKG55" s="15"/>
      <c r="TKH55" s="14"/>
      <c r="TKI55" s="15"/>
      <c r="TKJ55" s="15"/>
      <c r="TKK55" s="14"/>
      <c r="TKL55" s="15"/>
      <c r="TKM55" s="15"/>
      <c r="TKN55" s="14"/>
      <c r="TKO55" s="15"/>
      <c r="TKP55" s="15"/>
      <c r="TKQ55" s="14"/>
      <c r="TKR55" s="15"/>
      <c r="TKS55" s="15"/>
      <c r="TKT55" s="14"/>
      <c r="TKU55" s="15"/>
      <c r="TKV55" s="15"/>
      <c r="TKW55" s="14"/>
      <c r="TKX55" s="15"/>
      <c r="TKY55" s="15"/>
      <c r="TKZ55" s="14"/>
      <c r="TLA55" s="15"/>
      <c r="TLB55" s="15"/>
      <c r="TLC55" s="14"/>
      <c r="TLD55" s="15"/>
      <c r="TLE55" s="15"/>
      <c r="TLF55" s="14"/>
      <c r="TLG55" s="15"/>
      <c r="TLH55" s="15"/>
      <c r="TLI55" s="14"/>
      <c r="TLJ55" s="15"/>
      <c r="TLK55" s="15"/>
      <c r="TLL55" s="14"/>
      <c r="TLM55" s="15"/>
      <c r="TLN55" s="15"/>
      <c r="TLO55" s="14"/>
      <c r="TLP55" s="15"/>
      <c r="TLQ55" s="15"/>
      <c r="TLR55" s="14"/>
      <c r="TLS55" s="15"/>
      <c r="TLT55" s="15"/>
      <c r="TLU55" s="14"/>
      <c r="TLV55" s="15"/>
      <c r="TLW55" s="15"/>
      <c r="TLX55" s="14"/>
      <c r="TLY55" s="15"/>
      <c r="TLZ55" s="15"/>
      <c r="TMA55" s="14"/>
      <c r="TMB55" s="15"/>
      <c r="TMC55" s="15"/>
      <c r="TMD55" s="14"/>
      <c r="TME55" s="15"/>
      <c r="TMF55" s="15"/>
      <c r="TMG55" s="14"/>
      <c r="TMH55" s="15"/>
      <c r="TMI55" s="15"/>
      <c r="TMJ55" s="14"/>
      <c r="TMK55" s="15"/>
      <c r="TML55" s="15"/>
      <c r="TMM55" s="14"/>
      <c r="TMN55" s="15"/>
      <c r="TMO55" s="15"/>
      <c r="TMP55" s="14"/>
      <c r="TMQ55" s="15"/>
      <c r="TMR55" s="15"/>
      <c r="TMS55" s="14"/>
      <c r="TMT55" s="15"/>
      <c r="TMU55" s="15"/>
      <c r="TMV55" s="14"/>
      <c r="TMW55" s="15"/>
      <c r="TMX55" s="15"/>
      <c r="TMY55" s="14"/>
      <c r="TMZ55" s="15"/>
      <c r="TNA55" s="15"/>
      <c r="TNB55" s="14"/>
      <c r="TNC55" s="15"/>
      <c r="TND55" s="15"/>
      <c r="TNE55" s="14"/>
      <c r="TNF55" s="15"/>
      <c r="TNG55" s="15"/>
      <c r="TNH55" s="14"/>
      <c r="TNI55" s="15"/>
      <c r="TNJ55" s="15"/>
      <c r="TNK55" s="14"/>
      <c r="TNL55" s="15"/>
      <c r="TNM55" s="15"/>
      <c r="TNN55" s="14"/>
      <c r="TNO55" s="15"/>
      <c r="TNP55" s="15"/>
      <c r="TNQ55" s="14"/>
      <c r="TNR55" s="15"/>
      <c r="TNS55" s="15"/>
      <c r="TNT55" s="14"/>
      <c r="TNU55" s="15"/>
      <c r="TNV55" s="15"/>
      <c r="TNW55" s="14"/>
      <c r="TNX55" s="15"/>
      <c r="TNY55" s="15"/>
      <c r="TNZ55" s="14"/>
      <c r="TOA55" s="15"/>
      <c r="TOB55" s="15"/>
      <c r="TOC55" s="14"/>
      <c r="TOD55" s="15"/>
      <c r="TOE55" s="15"/>
      <c r="TOF55" s="14"/>
      <c r="TOG55" s="15"/>
      <c r="TOH55" s="15"/>
      <c r="TOI55" s="14"/>
      <c r="TOJ55" s="15"/>
      <c r="TOK55" s="15"/>
      <c r="TOL55" s="14"/>
      <c r="TOM55" s="15"/>
      <c r="TON55" s="15"/>
      <c r="TOO55" s="14"/>
      <c r="TOP55" s="15"/>
      <c r="TOQ55" s="15"/>
      <c r="TOR55" s="14"/>
      <c r="TOS55" s="15"/>
      <c r="TOT55" s="15"/>
      <c r="TOU55" s="14"/>
      <c r="TOV55" s="15"/>
      <c r="TOW55" s="15"/>
      <c r="TOX55" s="14"/>
      <c r="TOY55" s="15"/>
      <c r="TOZ55" s="15"/>
      <c r="TPA55" s="14"/>
      <c r="TPB55" s="15"/>
      <c r="TPC55" s="15"/>
      <c r="TPD55" s="14"/>
      <c r="TPE55" s="15"/>
      <c r="TPF55" s="15"/>
      <c r="TPG55" s="14"/>
      <c r="TPH55" s="15"/>
      <c r="TPI55" s="15"/>
      <c r="TPJ55" s="14"/>
      <c r="TPK55" s="15"/>
      <c r="TPL55" s="15"/>
      <c r="TPM55" s="14"/>
      <c r="TPN55" s="15"/>
      <c r="TPO55" s="15"/>
      <c r="TPP55" s="14"/>
      <c r="TPQ55" s="15"/>
      <c r="TPR55" s="15"/>
      <c r="TPS55" s="14"/>
      <c r="TPT55" s="15"/>
      <c r="TPU55" s="15"/>
      <c r="TPV55" s="14"/>
      <c r="TPW55" s="15"/>
      <c r="TPX55" s="15"/>
      <c r="TPY55" s="14"/>
      <c r="TPZ55" s="15"/>
      <c r="TQA55" s="15"/>
      <c r="TQB55" s="14"/>
      <c r="TQC55" s="15"/>
      <c r="TQD55" s="15"/>
      <c r="TQE55" s="14"/>
      <c r="TQF55" s="15"/>
      <c r="TQG55" s="15"/>
      <c r="TQH55" s="14"/>
      <c r="TQI55" s="15"/>
      <c r="TQJ55" s="15"/>
      <c r="TQK55" s="14"/>
      <c r="TQL55" s="15"/>
      <c r="TQM55" s="15"/>
      <c r="TQN55" s="14"/>
      <c r="TQO55" s="15"/>
      <c r="TQP55" s="15"/>
      <c r="TQQ55" s="14"/>
      <c r="TQR55" s="15"/>
      <c r="TQS55" s="15"/>
      <c r="TQT55" s="14"/>
      <c r="TQU55" s="15"/>
      <c r="TQV55" s="15"/>
      <c r="TQW55" s="14"/>
      <c r="TQX55" s="15"/>
      <c r="TQY55" s="15"/>
      <c r="TQZ55" s="14"/>
      <c r="TRA55" s="15"/>
      <c r="TRB55" s="15"/>
      <c r="TRC55" s="14"/>
      <c r="TRD55" s="15"/>
      <c r="TRE55" s="15"/>
      <c r="TRF55" s="14"/>
      <c r="TRG55" s="15"/>
      <c r="TRH55" s="15"/>
      <c r="TRI55" s="14"/>
      <c r="TRJ55" s="15"/>
      <c r="TRK55" s="15"/>
      <c r="TRL55" s="14"/>
      <c r="TRM55" s="15"/>
      <c r="TRN55" s="15"/>
      <c r="TRO55" s="14"/>
      <c r="TRP55" s="15"/>
      <c r="TRQ55" s="15"/>
      <c r="TRR55" s="14"/>
      <c r="TRS55" s="15"/>
      <c r="TRT55" s="15"/>
      <c r="TRU55" s="14"/>
      <c r="TRV55" s="15"/>
      <c r="TRW55" s="15"/>
      <c r="TRX55" s="14"/>
      <c r="TRY55" s="15"/>
      <c r="TRZ55" s="15"/>
      <c r="TSA55" s="14"/>
      <c r="TSB55" s="15"/>
      <c r="TSC55" s="15"/>
      <c r="TSD55" s="14"/>
      <c r="TSE55" s="15"/>
      <c r="TSF55" s="15"/>
      <c r="TSG55" s="14"/>
      <c r="TSH55" s="15"/>
      <c r="TSI55" s="15"/>
      <c r="TSJ55" s="14"/>
      <c r="TSK55" s="15"/>
      <c r="TSL55" s="15"/>
      <c r="TSM55" s="14"/>
      <c r="TSN55" s="15"/>
      <c r="TSO55" s="15"/>
      <c r="TSP55" s="14"/>
      <c r="TSQ55" s="15"/>
      <c r="TSR55" s="15"/>
      <c r="TSS55" s="14"/>
      <c r="TST55" s="15"/>
      <c r="TSU55" s="15"/>
      <c r="TSV55" s="14"/>
      <c r="TSW55" s="15"/>
      <c r="TSX55" s="15"/>
      <c r="TSY55" s="14"/>
      <c r="TSZ55" s="15"/>
      <c r="TTA55" s="15"/>
      <c r="TTB55" s="14"/>
      <c r="TTC55" s="15"/>
      <c r="TTD55" s="15"/>
      <c r="TTE55" s="14"/>
      <c r="TTF55" s="15"/>
      <c r="TTG55" s="15"/>
      <c r="TTH55" s="14"/>
      <c r="TTI55" s="15"/>
      <c r="TTJ55" s="15"/>
      <c r="TTK55" s="14"/>
      <c r="TTL55" s="15"/>
      <c r="TTM55" s="15"/>
      <c r="TTN55" s="14"/>
      <c r="TTO55" s="15"/>
      <c r="TTP55" s="15"/>
      <c r="TTQ55" s="14"/>
      <c r="TTR55" s="15"/>
      <c r="TTS55" s="15"/>
      <c r="TTT55" s="14"/>
      <c r="TTU55" s="15"/>
      <c r="TTV55" s="15"/>
      <c r="TTW55" s="14"/>
      <c r="TTX55" s="15"/>
      <c r="TTY55" s="15"/>
      <c r="TTZ55" s="14"/>
      <c r="TUA55" s="15"/>
      <c r="TUB55" s="15"/>
      <c r="TUC55" s="14"/>
      <c r="TUD55" s="15"/>
      <c r="TUE55" s="15"/>
      <c r="TUF55" s="14"/>
      <c r="TUG55" s="15"/>
      <c r="TUH55" s="15"/>
      <c r="TUI55" s="14"/>
      <c r="TUJ55" s="15"/>
      <c r="TUK55" s="15"/>
      <c r="TUL55" s="14"/>
      <c r="TUM55" s="15"/>
      <c r="TUN55" s="15"/>
      <c r="TUO55" s="14"/>
      <c r="TUP55" s="15"/>
      <c r="TUQ55" s="15"/>
      <c r="TUR55" s="14"/>
      <c r="TUS55" s="15"/>
      <c r="TUT55" s="15"/>
      <c r="TUU55" s="14"/>
      <c r="TUV55" s="15"/>
      <c r="TUW55" s="15"/>
      <c r="TUX55" s="14"/>
      <c r="TUY55" s="15"/>
      <c r="TUZ55" s="15"/>
      <c r="TVA55" s="14"/>
      <c r="TVB55" s="15"/>
      <c r="TVC55" s="15"/>
      <c r="TVD55" s="14"/>
      <c r="TVE55" s="15"/>
      <c r="TVF55" s="15"/>
      <c r="TVG55" s="14"/>
      <c r="TVH55" s="15"/>
      <c r="TVI55" s="15"/>
      <c r="TVJ55" s="14"/>
      <c r="TVK55" s="15"/>
      <c r="TVL55" s="15"/>
      <c r="TVM55" s="14"/>
      <c r="TVN55" s="15"/>
      <c r="TVO55" s="15"/>
      <c r="TVP55" s="14"/>
      <c r="TVQ55" s="15"/>
      <c r="TVR55" s="15"/>
      <c r="TVS55" s="14"/>
      <c r="TVT55" s="15"/>
      <c r="TVU55" s="15"/>
      <c r="TVV55" s="14"/>
      <c r="TVW55" s="15"/>
      <c r="TVX55" s="15"/>
      <c r="TVY55" s="14"/>
      <c r="TVZ55" s="15"/>
      <c r="TWA55" s="15"/>
      <c r="TWB55" s="14"/>
      <c r="TWC55" s="15"/>
      <c r="TWD55" s="15"/>
      <c r="TWE55" s="14"/>
      <c r="TWF55" s="15"/>
      <c r="TWG55" s="15"/>
      <c r="TWH55" s="14"/>
      <c r="TWI55" s="15"/>
      <c r="TWJ55" s="15"/>
      <c r="TWK55" s="14"/>
      <c r="TWL55" s="15"/>
      <c r="TWM55" s="15"/>
      <c r="TWN55" s="14"/>
      <c r="TWO55" s="15"/>
      <c r="TWP55" s="15"/>
      <c r="TWQ55" s="14"/>
      <c r="TWR55" s="15"/>
      <c r="TWS55" s="15"/>
      <c r="TWT55" s="14"/>
      <c r="TWU55" s="15"/>
      <c r="TWV55" s="15"/>
      <c r="TWW55" s="14"/>
      <c r="TWX55" s="15"/>
      <c r="TWY55" s="15"/>
      <c r="TWZ55" s="14"/>
      <c r="TXA55" s="15"/>
      <c r="TXB55" s="15"/>
      <c r="TXC55" s="14"/>
      <c r="TXD55" s="15"/>
      <c r="TXE55" s="15"/>
      <c r="TXF55" s="14"/>
      <c r="TXG55" s="15"/>
      <c r="TXH55" s="15"/>
      <c r="TXI55" s="14"/>
      <c r="TXJ55" s="15"/>
      <c r="TXK55" s="15"/>
      <c r="TXL55" s="14"/>
      <c r="TXM55" s="15"/>
      <c r="TXN55" s="15"/>
      <c r="TXO55" s="14"/>
      <c r="TXP55" s="15"/>
      <c r="TXQ55" s="15"/>
      <c r="TXR55" s="14"/>
      <c r="TXS55" s="15"/>
      <c r="TXT55" s="15"/>
      <c r="TXU55" s="14"/>
      <c r="TXV55" s="15"/>
      <c r="TXW55" s="15"/>
      <c r="TXX55" s="14"/>
      <c r="TXY55" s="15"/>
      <c r="TXZ55" s="15"/>
      <c r="TYA55" s="14"/>
      <c r="TYB55" s="15"/>
      <c r="TYC55" s="15"/>
      <c r="TYD55" s="14"/>
      <c r="TYE55" s="15"/>
      <c r="TYF55" s="15"/>
      <c r="TYG55" s="14"/>
      <c r="TYH55" s="15"/>
      <c r="TYI55" s="15"/>
      <c r="TYJ55" s="14"/>
      <c r="TYK55" s="15"/>
      <c r="TYL55" s="15"/>
      <c r="TYM55" s="14"/>
      <c r="TYN55" s="15"/>
      <c r="TYO55" s="15"/>
      <c r="TYP55" s="14"/>
      <c r="TYQ55" s="15"/>
      <c r="TYR55" s="15"/>
      <c r="TYS55" s="14"/>
      <c r="TYT55" s="15"/>
      <c r="TYU55" s="15"/>
      <c r="TYV55" s="14"/>
      <c r="TYW55" s="15"/>
      <c r="TYX55" s="15"/>
      <c r="TYY55" s="14"/>
      <c r="TYZ55" s="15"/>
      <c r="TZA55" s="15"/>
      <c r="TZB55" s="14"/>
      <c r="TZC55" s="15"/>
      <c r="TZD55" s="15"/>
      <c r="TZE55" s="14"/>
      <c r="TZF55" s="15"/>
      <c r="TZG55" s="15"/>
      <c r="TZH55" s="14"/>
      <c r="TZI55" s="15"/>
      <c r="TZJ55" s="15"/>
      <c r="TZK55" s="14"/>
      <c r="TZL55" s="15"/>
      <c r="TZM55" s="15"/>
      <c r="TZN55" s="14"/>
      <c r="TZO55" s="15"/>
      <c r="TZP55" s="15"/>
      <c r="TZQ55" s="14"/>
      <c r="TZR55" s="15"/>
      <c r="TZS55" s="15"/>
      <c r="TZT55" s="14"/>
      <c r="TZU55" s="15"/>
      <c r="TZV55" s="15"/>
      <c r="TZW55" s="14"/>
      <c r="TZX55" s="15"/>
      <c r="TZY55" s="15"/>
      <c r="TZZ55" s="14"/>
      <c r="UAA55" s="15"/>
      <c r="UAB55" s="15"/>
      <c r="UAC55" s="14"/>
      <c r="UAD55" s="15"/>
      <c r="UAE55" s="15"/>
      <c r="UAF55" s="14"/>
      <c r="UAG55" s="15"/>
      <c r="UAH55" s="15"/>
      <c r="UAI55" s="14"/>
      <c r="UAJ55" s="15"/>
      <c r="UAK55" s="15"/>
      <c r="UAL55" s="14"/>
      <c r="UAM55" s="15"/>
      <c r="UAN55" s="15"/>
      <c r="UAO55" s="14"/>
      <c r="UAP55" s="15"/>
      <c r="UAQ55" s="15"/>
      <c r="UAR55" s="14"/>
      <c r="UAS55" s="15"/>
      <c r="UAT55" s="15"/>
      <c r="UAU55" s="14"/>
      <c r="UAV55" s="15"/>
      <c r="UAW55" s="15"/>
      <c r="UAX55" s="14"/>
      <c r="UAY55" s="15"/>
      <c r="UAZ55" s="15"/>
      <c r="UBA55" s="14"/>
      <c r="UBB55" s="15"/>
      <c r="UBC55" s="15"/>
      <c r="UBD55" s="14"/>
      <c r="UBE55" s="15"/>
      <c r="UBF55" s="15"/>
      <c r="UBG55" s="14"/>
      <c r="UBH55" s="15"/>
      <c r="UBI55" s="15"/>
      <c r="UBJ55" s="14"/>
      <c r="UBK55" s="15"/>
      <c r="UBL55" s="15"/>
      <c r="UBM55" s="14"/>
      <c r="UBN55" s="15"/>
      <c r="UBO55" s="15"/>
      <c r="UBP55" s="14"/>
      <c r="UBQ55" s="15"/>
      <c r="UBR55" s="15"/>
      <c r="UBS55" s="14"/>
      <c r="UBT55" s="15"/>
      <c r="UBU55" s="15"/>
      <c r="UBV55" s="14"/>
      <c r="UBW55" s="15"/>
      <c r="UBX55" s="15"/>
      <c r="UBY55" s="14"/>
      <c r="UBZ55" s="15"/>
      <c r="UCA55" s="15"/>
      <c r="UCB55" s="14"/>
      <c r="UCC55" s="15"/>
      <c r="UCD55" s="15"/>
      <c r="UCE55" s="14"/>
      <c r="UCF55" s="15"/>
      <c r="UCG55" s="15"/>
      <c r="UCH55" s="14"/>
      <c r="UCI55" s="15"/>
      <c r="UCJ55" s="15"/>
      <c r="UCK55" s="14"/>
      <c r="UCL55" s="15"/>
      <c r="UCM55" s="15"/>
      <c r="UCN55" s="14"/>
      <c r="UCO55" s="15"/>
      <c r="UCP55" s="15"/>
      <c r="UCQ55" s="14"/>
      <c r="UCR55" s="15"/>
      <c r="UCS55" s="15"/>
      <c r="UCT55" s="14"/>
      <c r="UCU55" s="15"/>
      <c r="UCV55" s="15"/>
      <c r="UCW55" s="14"/>
      <c r="UCX55" s="15"/>
      <c r="UCY55" s="15"/>
      <c r="UCZ55" s="14"/>
      <c r="UDA55" s="15"/>
      <c r="UDB55" s="15"/>
      <c r="UDC55" s="14"/>
      <c r="UDD55" s="15"/>
      <c r="UDE55" s="15"/>
      <c r="UDF55" s="14"/>
      <c r="UDG55" s="15"/>
      <c r="UDH55" s="15"/>
      <c r="UDI55" s="14"/>
      <c r="UDJ55" s="15"/>
      <c r="UDK55" s="15"/>
      <c r="UDL55" s="14"/>
      <c r="UDM55" s="15"/>
      <c r="UDN55" s="15"/>
      <c r="UDO55" s="14"/>
      <c r="UDP55" s="15"/>
      <c r="UDQ55" s="15"/>
      <c r="UDR55" s="14"/>
      <c r="UDS55" s="15"/>
      <c r="UDT55" s="15"/>
      <c r="UDU55" s="14"/>
      <c r="UDV55" s="15"/>
      <c r="UDW55" s="15"/>
      <c r="UDX55" s="14"/>
      <c r="UDY55" s="15"/>
      <c r="UDZ55" s="15"/>
      <c r="UEA55" s="14"/>
      <c r="UEB55" s="15"/>
      <c r="UEC55" s="15"/>
      <c r="UED55" s="14"/>
      <c r="UEE55" s="15"/>
      <c r="UEF55" s="15"/>
      <c r="UEG55" s="14"/>
      <c r="UEH55" s="15"/>
      <c r="UEI55" s="15"/>
      <c r="UEJ55" s="14"/>
      <c r="UEK55" s="15"/>
      <c r="UEL55" s="15"/>
      <c r="UEM55" s="14"/>
      <c r="UEN55" s="15"/>
      <c r="UEO55" s="15"/>
      <c r="UEP55" s="14"/>
      <c r="UEQ55" s="15"/>
      <c r="UER55" s="15"/>
      <c r="UES55" s="14"/>
      <c r="UET55" s="15"/>
      <c r="UEU55" s="15"/>
      <c r="UEV55" s="14"/>
      <c r="UEW55" s="15"/>
      <c r="UEX55" s="15"/>
      <c r="UEY55" s="14"/>
      <c r="UEZ55" s="15"/>
      <c r="UFA55" s="15"/>
      <c r="UFB55" s="14"/>
      <c r="UFC55" s="15"/>
      <c r="UFD55" s="15"/>
      <c r="UFE55" s="14"/>
      <c r="UFF55" s="15"/>
      <c r="UFG55" s="15"/>
      <c r="UFH55" s="14"/>
      <c r="UFI55" s="15"/>
      <c r="UFJ55" s="15"/>
      <c r="UFK55" s="14"/>
      <c r="UFL55" s="15"/>
      <c r="UFM55" s="15"/>
      <c r="UFN55" s="14"/>
      <c r="UFO55" s="15"/>
      <c r="UFP55" s="15"/>
      <c r="UFQ55" s="14"/>
      <c r="UFR55" s="15"/>
      <c r="UFS55" s="15"/>
      <c r="UFT55" s="14"/>
      <c r="UFU55" s="15"/>
      <c r="UFV55" s="15"/>
      <c r="UFW55" s="14"/>
      <c r="UFX55" s="15"/>
      <c r="UFY55" s="15"/>
      <c r="UFZ55" s="14"/>
      <c r="UGA55" s="15"/>
      <c r="UGB55" s="15"/>
      <c r="UGC55" s="14"/>
      <c r="UGD55" s="15"/>
      <c r="UGE55" s="15"/>
      <c r="UGF55" s="14"/>
      <c r="UGG55" s="15"/>
      <c r="UGH55" s="15"/>
      <c r="UGI55" s="14"/>
      <c r="UGJ55" s="15"/>
      <c r="UGK55" s="15"/>
      <c r="UGL55" s="14"/>
      <c r="UGM55" s="15"/>
      <c r="UGN55" s="15"/>
      <c r="UGO55" s="14"/>
      <c r="UGP55" s="15"/>
      <c r="UGQ55" s="15"/>
      <c r="UGR55" s="14"/>
      <c r="UGS55" s="15"/>
      <c r="UGT55" s="15"/>
      <c r="UGU55" s="14"/>
      <c r="UGV55" s="15"/>
      <c r="UGW55" s="15"/>
      <c r="UGX55" s="14"/>
      <c r="UGY55" s="15"/>
      <c r="UGZ55" s="15"/>
      <c r="UHA55" s="14"/>
      <c r="UHB55" s="15"/>
      <c r="UHC55" s="15"/>
      <c r="UHD55" s="14"/>
      <c r="UHE55" s="15"/>
      <c r="UHF55" s="15"/>
      <c r="UHG55" s="14"/>
      <c r="UHH55" s="15"/>
      <c r="UHI55" s="15"/>
      <c r="UHJ55" s="14"/>
      <c r="UHK55" s="15"/>
      <c r="UHL55" s="15"/>
      <c r="UHM55" s="14"/>
      <c r="UHN55" s="15"/>
      <c r="UHO55" s="15"/>
      <c r="UHP55" s="14"/>
      <c r="UHQ55" s="15"/>
      <c r="UHR55" s="15"/>
      <c r="UHS55" s="14"/>
      <c r="UHT55" s="15"/>
      <c r="UHU55" s="15"/>
      <c r="UHV55" s="14"/>
      <c r="UHW55" s="15"/>
      <c r="UHX55" s="15"/>
      <c r="UHY55" s="14"/>
      <c r="UHZ55" s="15"/>
      <c r="UIA55" s="15"/>
      <c r="UIB55" s="14"/>
      <c r="UIC55" s="15"/>
      <c r="UID55" s="15"/>
      <c r="UIE55" s="14"/>
      <c r="UIF55" s="15"/>
      <c r="UIG55" s="15"/>
      <c r="UIH55" s="14"/>
      <c r="UII55" s="15"/>
      <c r="UIJ55" s="15"/>
      <c r="UIK55" s="14"/>
      <c r="UIL55" s="15"/>
      <c r="UIM55" s="15"/>
      <c r="UIN55" s="14"/>
      <c r="UIO55" s="15"/>
      <c r="UIP55" s="15"/>
      <c r="UIQ55" s="14"/>
      <c r="UIR55" s="15"/>
      <c r="UIS55" s="15"/>
      <c r="UIT55" s="14"/>
      <c r="UIU55" s="15"/>
      <c r="UIV55" s="15"/>
      <c r="UIW55" s="14"/>
      <c r="UIX55" s="15"/>
      <c r="UIY55" s="15"/>
      <c r="UIZ55" s="14"/>
      <c r="UJA55" s="15"/>
      <c r="UJB55" s="15"/>
      <c r="UJC55" s="14"/>
      <c r="UJD55" s="15"/>
      <c r="UJE55" s="15"/>
      <c r="UJF55" s="14"/>
      <c r="UJG55" s="15"/>
      <c r="UJH55" s="15"/>
      <c r="UJI55" s="14"/>
      <c r="UJJ55" s="15"/>
      <c r="UJK55" s="15"/>
      <c r="UJL55" s="14"/>
      <c r="UJM55" s="15"/>
      <c r="UJN55" s="15"/>
      <c r="UJO55" s="14"/>
      <c r="UJP55" s="15"/>
      <c r="UJQ55" s="15"/>
      <c r="UJR55" s="14"/>
      <c r="UJS55" s="15"/>
      <c r="UJT55" s="15"/>
      <c r="UJU55" s="14"/>
      <c r="UJV55" s="15"/>
      <c r="UJW55" s="15"/>
      <c r="UJX55" s="14"/>
      <c r="UJY55" s="15"/>
      <c r="UJZ55" s="15"/>
      <c r="UKA55" s="14"/>
      <c r="UKB55" s="15"/>
      <c r="UKC55" s="15"/>
      <c r="UKD55" s="14"/>
      <c r="UKE55" s="15"/>
      <c r="UKF55" s="15"/>
      <c r="UKG55" s="14"/>
      <c r="UKH55" s="15"/>
      <c r="UKI55" s="15"/>
      <c r="UKJ55" s="14"/>
      <c r="UKK55" s="15"/>
      <c r="UKL55" s="15"/>
      <c r="UKM55" s="14"/>
      <c r="UKN55" s="15"/>
      <c r="UKO55" s="15"/>
      <c r="UKP55" s="14"/>
      <c r="UKQ55" s="15"/>
      <c r="UKR55" s="15"/>
      <c r="UKS55" s="14"/>
      <c r="UKT55" s="15"/>
      <c r="UKU55" s="15"/>
      <c r="UKV55" s="14"/>
      <c r="UKW55" s="15"/>
      <c r="UKX55" s="15"/>
      <c r="UKY55" s="14"/>
      <c r="UKZ55" s="15"/>
      <c r="ULA55" s="15"/>
      <c r="ULB55" s="14"/>
      <c r="ULC55" s="15"/>
      <c r="ULD55" s="15"/>
      <c r="ULE55" s="14"/>
      <c r="ULF55" s="15"/>
      <c r="ULG55" s="15"/>
      <c r="ULH55" s="14"/>
      <c r="ULI55" s="15"/>
      <c r="ULJ55" s="15"/>
      <c r="ULK55" s="14"/>
      <c r="ULL55" s="15"/>
      <c r="ULM55" s="15"/>
      <c r="ULN55" s="14"/>
      <c r="ULO55" s="15"/>
      <c r="ULP55" s="15"/>
      <c r="ULQ55" s="14"/>
      <c r="ULR55" s="15"/>
      <c r="ULS55" s="15"/>
      <c r="ULT55" s="14"/>
      <c r="ULU55" s="15"/>
      <c r="ULV55" s="15"/>
      <c r="ULW55" s="14"/>
      <c r="ULX55" s="15"/>
      <c r="ULY55" s="15"/>
      <c r="ULZ55" s="14"/>
      <c r="UMA55" s="15"/>
      <c r="UMB55" s="15"/>
      <c r="UMC55" s="14"/>
      <c r="UMD55" s="15"/>
      <c r="UME55" s="15"/>
      <c r="UMF55" s="14"/>
      <c r="UMG55" s="15"/>
      <c r="UMH55" s="15"/>
      <c r="UMI55" s="14"/>
      <c r="UMJ55" s="15"/>
      <c r="UMK55" s="15"/>
      <c r="UML55" s="14"/>
      <c r="UMM55" s="15"/>
      <c r="UMN55" s="15"/>
      <c r="UMO55" s="14"/>
      <c r="UMP55" s="15"/>
      <c r="UMQ55" s="15"/>
      <c r="UMR55" s="14"/>
      <c r="UMS55" s="15"/>
      <c r="UMT55" s="15"/>
      <c r="UMU55" s="14"/>
      <c r="UMV55" s="15"/>
      <c r="UMW55" s="15"/>
      <c r="UMX55" s="14"/>
      <c r="UMY55" s="15"/>
      <c r="UMZ55" s="15"/>
      <c r="UNA55" s="14"/>
      <c r="UNB55" s="15"/>
      <c r="UNC55" s="15"/>
      <c r="UND55" s="14"/>
      <c r="UNE55" s="15"/>
      <c r="UNF55" s="15"/>
      <c r="UNG55" s="14"/>
      <c r="UNH55" s="15"/>
      <c r="UNI55" s="15"/>
      <c r="UNJ55" s="14"/>
      <c r="UNK55" s="15"/>
      <c r="UNL55" s="15"/>
      <c r="UNM55" s="14"/>
      <c r="UNN55" s="15"/>
      <c r="UNO55" s="15"/>
      <c r="UNP55" s="14"/>
      <c r="UNQ55" s="15"/>
      <c r="UNR55" s="15"/>
      <c r="UNS55" s="14"/>
      <c r="UNT55" s="15"/>
      <c r="UNU55" s="15"/>
      <c r="UNV55" s="14"/>
      <c r="UNW55" s="15"/>
      <c r="UNX55" s="15"/>
      <c r="UNY55" s="14"/>
      <c r="UNZ55" s="15"/>
      <c r="UOA55" s="15"/>
      <c r="UOB55" s="14"/>
      <c r="UOC55" s="15"/>
      <c r="UOD55" s="15"/>
      <c r="UOE55" s="14"/>
      <c r="UOF55" s="15"/>
      <c r="UOG55" s="15"/>
      <c r="UOH55" s="14"/>
      <c r="UOI55" s="15"/>
      <c r="UOJ55" s="15"/>
      <c r="UOK55" s="14"/>
      <c r="UOL55" s="15"/>
      <c r="UOM55" s="15"/>
      <c r="UON55" s="14"/>
      <c r="UOO55" s="15"/>
      <c r="UOP55" s="15"/>
      <c r="UOQ55" s="14"/>
      <c r="UOR55" s="15"/>
      <c r="UOS55" s="15"/>
      <c r="UOT55" s="14"/>
      <c r="UOU55" s="15"/>
      <c r="UOV55" s="15"/>
      <c r="UOW55" s="14"/>
      <c r="UOX55" s="15"/>
      <c r="UOY55" s="15"/>
      <c r="UOZ55" s="14"/>
      <c r="UPA55" s="15"/>
      <c r="UPB55" s="15"/>
      <c r="UPC55" s="14"/>
      <c r="UPD55" s="15"/>
      <c r="UPE55" s="15"/>
      <c r="UPF55" s="14"/>
      <c r="UPG55" s="15"/>
      <c r="UPH55" s="15"/>
      <c r="UPI55" s="14"/>
      <c r="UPJ55" s="15"/>
      <c r="UPK55" s="15"/>
      <c r="UPL55" s="14"/>
      <c r="UPM55" s="15"/>
      <c r="UPN55" s="15"/>
      <c r="UPO55" s="14"/>
      <c r="UPP55" s="15"/>
      <c r="UPQ55" s="15"/>
      <c r="UPR55" s="14"/>
      <c r="UPS55" s="15"/>
      <c r="UPT55" s="15"/>
      <c r="UPU55" s="14"/>
      <c r="UPV55" s="15"/>
      <c r="UPW55" s="15"/>
      <c r="UPX55" s="14"/>
      <c r="UPY55" s="15"/>
      <c r="UPZ55" s="15"/>
      <c r="UQA55" s="14"/>
      <c r="UQB55" s="15"/>
      <c r="UQC55" s="15"/>
      <c r="UQD55" s="14"/>
      <c r="UQE55" s="15"/>
      <c r="UQF55" s="15"/>
      <c r="UQG55" s="14"/>
      <c r="UQH55" s="15"/>
      <c r="UQI55" s="15"/>
      <c r="UQJ55" s="14"/>
      <c r="UQK55" s="15"/>
      <c r="UQL55" s="15"/>
      <c r="UQM55" s="14"/>
      <c r="UQN55" s="15"/>
      <c r="UQO55" s="15"/>
      <c r="UQP55" s="14"/>
      <c r="UQQ55" s="15"/>
      <c r="UQR55" s="15"/>
      <c r="UQS55" s="14"/>
      <c r="UQT55" s="15"/>
      <c r="UQU55" s="15"/>
      <c r="UQV55" s="14"/>
      <c r="UQW55" s="15"/>
      <c r="UQX55" s="15"/>
      <c r="UQY55" s="14"/>
      <c r="UQZ55" s="15"/>
      <c r="URA55" s="15"/>
      <c r="URB55" s="14"/>
      <c r="URC55" s="15"/>
      <c r="URD55" s="15"/>
      <c r="URE55" s="14"/>
      <c r="URF55" s="15"/>
      <c r="URG55" s="15"/>
      <c r="URH55" s="14"/>
      <c r="URI55" s="15"/>
      <c r="URJ55" s="15"/>
      <c r="URK55" s="14"/>
      <c r="URL55" s="15"/>
      <c r="URM55" s="15"/>
      <c r="URN55" s="14"/>
      <c r="URO55" s="15"/>
      <c r="URP55" s="15"/>
      <c r="URQ55" s="14"/>
      <c r="URR55" s="15"/>
      <c r="URS55" s="15"/>
      <c r="URT55" s="14"/>
      <c r="URU55" s="15"/>
      <c r="URV55" s="15"/>
      <c r="URW55" s="14"/>
      <c r="URX55" s="15"/>
      <c r="URY55" s="15"/>
      <c r="URZ55" s="14"/>
      <c r="USA55" s="15"/>
      <c r="USB55" s="15"/>
      <c r="USC55" s="14"/>
      <c r="USD55" s="15"/>
      <c r="USE55" s="15"/>
      <c r="USF55" s="14"/>
      <c r="USG55" s="15"/>
      <c r="USH55" s="15"/>
      <c r="USI55" s="14"/>
      <c r="USJ55" s="15"/>
      <c r="USK55" s="15"/>
      <c r="USL55" s="14"/>
      <c r="USM55" s="15"/>
      <c r="USN55" s="15"/>
      <c r="USO55" s="14"/>
      <c r="USP55" s="15"/>
      <c r="USQ55" s="15"/>
      <c r="USR55" s="14"/>
      <c r="USS55" s="15"/>
      <c r="UST55" s="15"/>
      <c r="USU55" s="14"/>
      <c r="USV55" s="15"/>
      <c r="USW55" s="15"/>
      <c r="USX55" s="14"/>
      <c r="USY55" s="15"/>
      <c r="USZ55" s="15"/>
      <c r="UTA55" s="14"/>
      <c r="UTB55" s="15"/>
      <c r="UTC55" s="15"/>
      <c r="UTD55" s="14"/>
      <c r="UTE55" s="15"/>
      <c r="UTF55" s="15"/>
      <c r="UTG55" s="14"/>
      <c r="UTH55" s="15"/>
      <c r="UTI55" s="15"/>
      <c r="UTJ55" s="14"/>
      <c r="UTK55" s="15"/>
      <c r="UTL55" s="15"/>
      <c r="UTM55" s="14"/>
      <c r="UTN55" s="15"/>
      <c r="UTO55" s="15"/>
      <c r="UTP55" s="14"/>
      <c r="UTQ55" s="15"/>
      <c r="UTR55" s="15"/>
      <c r="UTS55" s="14"/>
      <c r="UTT55" s="15"/>
      <c r="UTU55" s="15"/>
      <c r="UTV55" s="14"/>
      <c r="UTW55" s="15"/>
      <c r="UTX55" s="15"/>
      <c r="UTY55" s="14"/>
      <c r="UTZ55" s="15"/>
      <c r="UUA55" s="15"/>
      <c r="UUB55" s="14"/>
      <c r="UUC55" s="15"/>
      <c r="UUD55" s="15"/>
      <c r="UUE55" s="14"/>
      <c r="UUF55" s="15"/>
      <c r="UUG55" s="15"/>
      <c r="UUH55" s="14"/>
      <c r="UUI55" s="15"/>
      <c r="UUJ55" s="15"/>
      <c r="UUK55" s="14"/>
      <c r="UUL55" s="15"/>
      <c r="UUM55" s="15"/>
      <c r="UUN55" s="14"/>
      <c r="UUO55" s="15"/>
      <c r="UUP55" s="15"/>
      <c r="UUQ55" s="14"/>
      <c r="UUR55" s="15"/>
      <c r="UUS55" s="15"/>
      <c r="UUT55" s="14"/>
      <c r="UUU55" s="15"/>
      <c r="UUV55" s="15"/>
      <c r="UUW55" s="14"/>
      <c r="UUX55" s="15"/>
      <c r="UUY55" s="15"/>
      <c r="UUZ55" s="14"/>
      <c r="UVA55" s="15"/>
      <c r="UVB55" s="15"/>
      <c r="UVC55" s="14"/>
      <c r="UVD55" s="15"/>
      <c r="UVE55" s="15"/>
      <c r="UVF55" s="14"/>
      <c r="UVG55" s="15"/>
      <c r="UVH55" s="15"/>
      <c r="UVI55" s="14"/>
      <c r="UVJ55" s="15"/>
      <c r="UVK55" s="15"/>
      <c r="UVL55" s="14"/>
      <c r="UVM55" s="15"/>
      <c r="UVN55" s="15"/>
      <c r="UVO55" s="14"/>
      <c r="UVP55" s="15"/>
      <c r="UVQ55" s="15"/>
      <c r="UVR55" s="14"/>
      <c r="UVS55" s="15"/>
      <c r="UVT55" s="15"/>
      <c r="UVU55" s="14"/>
      <c r="UVV55" s="15"/>
      <c r="UVW55" s="15"/>
      <c r="UVX55" s="14"/>
      <c r="UVY55" s="15"/>
      <c r="UVZ55" s="15"/>
      <c r="UWA55" s="14"/>
      <c r="UWB55" s="15"/>
      <c r="UWC55" s="15"/>
      <c r="UWD55" s="14"/>
      <c r="UWE55" s="15"/>
      <c r="UWF55" s="15"/>
      <c r="UWG55" s="14"/>
      <c r="UWH55" s="15"/>
      <c r="UWI55" s="15"/>
      <c r="UWJ55" s="14"/>
      <c r="UWK55" s="15"/>
      <c r="UWL55" s="15"/>
      <c r="UWM55" s="14"/>
      <c r="UWN55" s="15"/>
      <c r="UWO55" s="15"/>
      <c r="UWP55" s="14"/>
      <c r="UWQ55" s="15"/>
      <c r="UWR55" s="15"/>
      <c r="UWS55" s="14"/>
      <c r="UWT55" s="15"/>
      <c r="UWU55" s="15"/>
      <c r="UWV55" s="14"/>
      <c r="UWW55" s="15"/>
      <c r="UWX55" s="15"/>
      <c r="UWY55" s="14"/>
      <c r="UWZ55" s="15"/>
      <c r="UXA55" s="15"/>
      <c r="UXB55" s="14"/>
      <c r="UXC55" s="15"/>
      <c r="UXD55" s="15"/>
      <c r="UXE55" s="14"/>
      <c r="UXF55" s="15"/>
      <c r="UXG55" s="15"/>
      <c r="UXH55" s="14"/>
      <c r="UXI55" s="15"/>
      <c r="UXJ55" s="15"/>
      <c r="UXK55" s="14"/>
      <c r="UXL55" s="15"/>
      <c r="UXM55" s="15"/>
      <c r="UXN55" s="14"/>
      <c r="UXO55" s="15"/>
      <c r="UXP55" s="15"/>
      <c r="UXQ55" s="14"/>
      <c r="UXR55" s="15"/>
      <c r="UXS55" s="15"/>
      <c r="UXT55" s="14"/>
      <c r="UXU55" s="15"/>
      <c r="UXV55" s="15"/>
      <c r="UXW55" s="14"/>
      <c r="UXX55" s="15"/>
      <c r="UXY55" s="15"/>
      <c r="UXZ55" s="14"/>
      <c r="UYA55" s="15"/>
      <c r="UYB55" s="15"/>
      <c r="UYC55" s="14"/>
      <c r="UYD55" s="15"/>
      <c r="UYE55" s="15"/>
      <c r="UYF55" s="14"/>
      <c r="UYG55" s="15"/>
      <c r="UYH55" s="15"/>
      <c r="UYI55" s="14"/>
      <c r="UYJ55" s="15"/>
      <c r="UYK55" s="15"/>
      <c r="UYL55" s="14"/>
      <c r="UYM55" s="15"/>
      <c r="UYN55" s="15"/>
      <c r="UYO55" s="14"/>
      <c r="UYP55" s="15"/>
      <c r="UYQ55" s="15"/>
      <c r="UYR55" s="14"/>
      <c r="UYS55" s="15"/>
      <c r="UYT55" s="15"/>
      <c r="UYU55" s="14"/>
      <c r="UYV55" s="15"/>
      <c r="UYW55" s="15"/>
      <c r="UYX55" s="14"/>
      <c r="UYY55" s="15"/>
      <c r="UYZ55" s="15"/>
      <c r="UZA55" s="14"/>
      <c r="UZB55" s="15"/>
      <c r="UZC55" s="15"/>
      <c r="UZD55" s="14"/>
      <c r="UZE55" s="15"/>
      <c r="UZF55" s="15"/>
      <c r="UZG55" s="14"/>
      <c r="UZH55" s="15"/>
      <c r="UZI55" s="15"/>
      <c r="UZJ55" s="14"/>
      <c r="UZK55" s="15"/>
      <c r="UZL55" s="15"/>
      <c r="UZM55" s="14"/>
      <c r="UZN55" s="15"/>
      <c r="UZO55" s="15"/>
      <c r="UZP55" s="14"/>
      <c r="UZQ55" s="15"/>
      <c r="UZR55" s="15"/>
      <c r="UZS55" s="14"/>
      <c r="UZT55" s="15"/>
      <c r="UZU55" s="15"/>
      <c r="UZV55" s="14"/>
      <c r="UZW55" s="15"/>
      <c r="UZX55" s="15"/>
      <c r="UZY55" s="14"/>
      <c r="UZZ55" s="15"/>
      <c r="VAA55" s="15"/>
      <c r="VAB55" s="14"/>
      <c r="VAC55" s="15"/>
      <c r="VAD55" s="15"/>
      <c r="VAE55" s="14"/>
      <c r="VAF55" s="15"/>
      <c r="VAG55" s="15"/>
      <c r="VAH55" s="14"/>
      <c r="VAI55" s="15"/>
      <c r="VAJ55" s="15"/>
      <c r="VAK55" s="14"/>
      <c r="VAL55" s="15"/>
      <c r="VAM55" s="15"/>
      <c r="VAN55" s="14"/>
      <c r="VAO55" s="15"/>
      <c r="VAP55" s="15"/>
      <c r="VAQ55" s="14"/>
      <c r="VAR55" s="15"/>
      <c r="VAS55" s="15"/>
      <c r="VAT55" s="14"/>
      <c r="VAU55" s="15"/>
      <c r="VAV55" s="15"/>
      <c r="VAW55" s="14"/>
      <c r="VAX55" s="15"/>
      <c r="VAY55" s="15"/>
      <c r="VAZ55" s="14"/>
      <c r="VBA55" s="15"/>
      <c r="VBB55" s="15"/>
      <c r="VBC55" s="14"/>
      <c r="VBD55" s="15"/>
      <c r="VBE55" s="15"/>
      <c r="VBF55" s="14"/>
      <c r="VBG55" s="15"/>
      <c r="VBH55" s="15"/>
      <c r="VBI55" s="14"/>
      <c r="VBJ55" s="15"/>
      <c r="VBK55" s="15"/>
      <c r="VBL55" s="14"/>
      <c r="VBM55" s="15"/>
      <c r="VBN55" s="15"/>
      <c r="VBO55" s="14"/>
      <c r="VBP55" s="15"/>
      <c r="VBQ55" s="15"/>
      <c r="VBR55" s="14"/>
      <c r="VBS55" s="15"/>
      <c r="VBT55" s="15"/>
      <c r="VBU55" s="14"/>
      <c r="VBV55" s="15"/>
      <c r="VBW55" s="15"/>
      <c r="VBX55" s="14"/>
      <c r="VBY55" s="15"/>
      <c r="VBZ55" s="15"/>
      <c r="VCA55" s="14"/>
      <c r="VCB55" s="15"/>
      <c r="VCC55" s="15"/>
      <c r="VCD55" s="14"/>
      <c r="VCE55" s="15"/>
      <c r="VCF55" s="15"/>
      <c r="VCG55" s="14"/>
      <c r="VCH55" s="15"/>
      <c r="VCI55" s="15"/>
      <c r="VCJ55" s="14"/>
      <c r="VCK55" s="15"/>
      <c r="VCL55" s="15"/>
      <c r="VCM55" s="14"/>
      <c r="VCN55" s="15"/>
      <c r="VCO55" s="15"/>
      <c r="VCP55" s="14"/>
      <c r="VCQ55" s="15"/>
      <c r="VCR55" s="15"/>
      <c r="VCS55" s="14"/>
      <c r="VCT55" s="15"/>
      <c r="VCU55" s="15"/>
      <c r="VCV55" s="14"/>
      <c r="VCW55" s="15"/>
      <c r="VCX55" s="15"/>
      <c r="VCY55" s="14"/>
      <c r="VCZ55" s="15"/>
      <c r="VDA55" s="15"/>
      <c r="VDB55" s="14"/>
      <c r="VDC55" s="15"/>
      <c r="VDD55" s="15"/>
      <c r="VDE55" s="14"/>
      <c r="VDF55" s="15"/>
      <c r="VDG55" s="15"/>
      <c r="VDH55" s="14"/>
      <c r="VDI55" s="15"/>
      <c r="VDJ55" s="15"/>
      <c r="VDK55" s="14"/>
      <c r="VDL55" s="15"/>
      <c r="VDM55" s="15"/>
      <c r="VDN55" s="14"/>
      <c r="VDO55" s="15"/>
      <c r="VDP55" s="15"/>
      <c r="VDQ55" s="14"/>
      <c r="VDR55" s="15"/>
      <c r="VDS55" s="15"/>
      <c r="VDT55" s="14"/>
      <c r="VDU55" s="15"/>
      <c r="VDV55" s="15"/>
      <c r="VDW55" s="14"/>
      <c r="VDX55" s="15"/>
      <c r="VDY55" s="15"/>
      <c r="VDZ55" s="14"/>
      <c r="VEA55" s="15"/>
      <c r="VEB55" s="15"/>
      <c r="VEC55" s="14"/>
      <c r="VED55" s="15"/>
      <c r="VEE55" s="15"/>
      <c r="VEF55" s="14"/>
      <c r="VEG55" s="15"/>
      <c r="VEH55" s="15"/>
      <c r="VEI55" s="14"/>
      <c r="VEJ55" s="15"/>
      <c r="VEK55" s="15"/>
      <c r="VEL55" s="14"/>
      <c r="VEM55" s="15"/>
      <c r="VEN55" s="15"/>
      <c r="VEO55" s="14"/>
      <c r="VEP55" s="15"/>
      <c r="VEQ55" s="15"/>
      <c r="VER55" s="14"/>
      <c r="VES55" s="15"/>
      <c r="VET55" s="15"/>
      <c r="VEU55" s="14"/>
      <c r="VEV55" s="15"/>
      <c r="VEW55" s="15"/>
      <c r="VEX55" s="14"/>
      <c r="VEY55" s="15"/>
      <c r="VEZ55" s="15"/>
      <c r="VFA55" s="14"/>
      <c r="VFB55" s="15"/>
      <c r="VFC55" s="15"/>
      <c r="VFD55" s="14"/>
      <c r="VFE55" s="15"/>
      <c r="VFF55" s="15"/>
      <c r="VFG55" s="14"/>
      <c r="VFH55" s="15"/>
      <c r="VFI55" s="15"/>
      <c r="VFJ55" s="14"/>
      <c r="VFK55" s="15"/>
      <c r="VFL55" s="15"/>
      <c r="VFM55" s="14"/>
      <c r="VFN55" s="15"/>
      <c r="VFO55" s="15"/>
      <c r="VFP55" s="14"/>
      <c r="VFQ55" s="15"/>
      <c r="VFR55" s="15"/>
      <c r="VFS55" s="14"/>
      <c r="VFT55" s="15"/>
      <c r="VFU55" s="15"/>
      <c r="VFV55" s="14"/>
      <c r="VFW55" s="15"/>
      <c r="VFX55" s="15"/>
      <c r="VFY55" s="14"/>
      <c r="VFZ55" s="15"/>
      <c r="VGA55" s="15"/>
      <c r="VGB55" s="14"/>
      <c r="VGC55" s="15"/>
      <c r="VGD55" s="15"/>
      <c r="VGE55" s="14"/>
      <c r="VGF55" s="15"/>
      <c r="VGG55" s="15"/>
      <c r="VGH55" s="14"/>
      <c r="VGI55" s="15"/>
      <c r="VGJ55" s="15"/>
      <c r="VGK55" s="14"/>
      <c r="VGL55" s="15"/>
      <c r="VGM55" s="15"/>
      <c r="VGN55" s="14"/>
      <c r="VGO55" s="15"/>
      <c r="VGP55" s="15"/>
      <c r="VGQ55" s="14"/>
      <c r="VGR55" s="15"/>
      <c r="VGS55" s="15"/>
      <c r="VGT55" s="14"/>
      <c r="VGU55" s="15"/>
      <c r="VGV55" s="15"/>
      <c r="VGW55" s="14"/>
      <c r="VGX55" s="15"/>
      <c r="VGY55" s="15"/>
      <c r="VGZ55" s="14"/>
      <c r="VHA55" s="15"/>
      <c r="VHB55" s="15"/>
      <c r="VHC55" s="14"/>
      <c r="VHD55" s="15"/>
      <c r="VHE55" s="15"/>
      <c r="VHF55" s="14"/>
      <c r="VHG55" s="15"/>
      <c r="VHH55" s="15"/>
      <c r="VHI55" s="14"/>
      <c r="VHJ55" s="15"/>
      <c r="VHK55" s="15"/>
      <c r="VHL55" s="14"/>
      <c r="VHM55" s="15"/>
      <c r="VHN55" s="15"/>
      <c r="VHO55" s="14"/>
      <c r="VHP55" s="15"/>
      <c r="VHQ55" s="15"/>
      <c r="VHR55" s="14"/>
      <c r="VHS55" s="15"/>
      <c r="VHT55" s="15"/>
      <c r="VHU55" s="14"/>
      <c r="VHV55" s="15"/>
      <c r="VHW55" s="15"/>
      <c r="VHX55" s="14"/>
      <c r="VHY55" s="15"/>
      <c r="VHZ55" s="15"/>
      <c r="VIA55" s="14"/>
      <c r="VIB55" s="15"/>
      <c r="VIC55" s="15"/>
      <c r="VID55" s="14"/>
      <c r="VIE55" s="15"/>
      <c r="VIF55" s="15"/>
      <c r="VIG55" s="14"/>
      <c r="VIH55" s="15"/>
      <c r="VII55" s="15"/>
      <c r="VIJ55" s="14"/>
      <c r="VIK55" s="15"/>
      <c r="VIL55" s="15"/>
      <c r="VIM55" s="14"/>
      <c r="VIN55" s="15"/>
      <c r="VIO55" s="15"/>
      <c r="VIP55" s="14"/>
      <c r="VIQ55" s="15"/>
      <c r="VIR55" s="15"/>
      <c r="VIS55" s="14"/>
      <c r="VIT55" s="15"/>
      <c r="VIU55" s="15"/>
      <c r="VIV55" s="14"/>
      <c r="VIW55" s="15"/>
      <c r="VIX55" s="15"/>
      <c r="VIY55" s="14"/>
      <c r="VIZ55" s="15"/>
      <c r="VJA55" s="15"/>
      <c r="VJB55" s="14"/>
      <c r="VJC55" s="15"/>
      <c r="VJD55" s="15"/>
      <c r="VJE55" s="14"/>
      <c r="VJF55" s="15"/>
      <c r="VJG55" s="15"/>
      <c r="VJH55" s="14"/>
      <c r="VJI55" s="15"/>
      <c r="VJJ55" s="15"/>
      <c r="VJK55" s="14"/>
      <c r="VJL55" s="15"/>
      <c r="VJM55" s="15"/>
      <c r="VJN55" s="14"/>
      <c r="VJO55" s="15"/>
      <c r="VJP55" s="15"/>
      <c r="VJQ55" s="14"/>
      <c r="VJR55" s="15"/>
      <c r="VJS55" s="15"/>
      <c r="VJT55" s="14"/>
      <c r="VJU55" s="15"/>
      <c r="VJV55" s="15"/>
      <c r="VJW55" s="14"/>
      <c r="VJX55" s="15"/>
      <c r="VJY55" s="15"/>
      <c r="VJZ55" s="14"/>
      <c r="VKA55" s="15"/>
      <c r="VKB55" s="15"/>
      <c r="VKC55" s="14"/>
      <c r="VKD55" s="15"/>
      <c r="VKE55" s="15"/>
      <c r="VKF55" s="14"/>
      <c r="VKG55" s="15"/>
      <c r="VKH55" s="15"/>
      <c r="VKI55" s="14"/>
      <c r="VKJ55" s="15"/>
      <c r="VKK55" s="15"/>
      <c r="VKL55" s="14"/>
      <c r="VKM55" s="15"/>
      <c r="VKN55" s="15"/>
      <c r="VKO55" s="14"/>
      <c r="VKP55" s="15"/>
      <c r="VKQ55" s="15"/>
      <c r="VKR55" s="14"/>
      <c r="VKS55" s="15"/>
      <c r="VKT55" s="15"/>
      <c r="VKU55" s="14"/>
      <c r="VKV55" s="15"/>
      <c r="VKW55" s="15"/>
      <c r="VKX55" s="14"/>
      <c r="VKY55" s="15"/>
      <c r="VKZ55" s="15"/>
      <c r="VLA55" s="14"/>
      <c r="VLB55" s="15"/>
      <c r="VLC55" s="15"/>
      <c r="VLD55" s="14"/>
      <c r="VLE55" s="15"/>
      <c r="VLF55" s="15"/>
      <c r="VLG55" s="14"/>
      <c r="VLH55" s="15"/>
      <c r="VLI55" s="15"/>
      <c r="VLJ55" s="14"/>
      <c r="VLK55" s="15"/>
      <c r="VLL55" s="15"/>
      <c r="VLM55" s="14"/>
      <c r="VLN55" s="15"/>
      <c r="VLO55" s="15"/>
      <c r="VLP55" s="14"/>
      <c r="VLQ55" s="15"/>
      <c r="VLR55" s="15"/>
      <c r="VLS55" s="14"/>
      <c r="VLT55" s="15"/>
      <c r="VLU55" s="15"/>
      <c r="VLV55" s="14"/>
      <c r="VLW55" s="15"/>
      <c r="VLX55" s="15"/>
      <c r="VLY55" s="14"/>
      <c r="VLZ55" s="15"/>
      <c r="VMA55" s="15"/>
      <c r="VMB55" s="14"/>
      <c r="VMC55" s="15"/>
      <c r="VMD55" s="15"/>
      <c r="VME55" s="14"/>
      <c r="VMF55" s="15"/>
      <c r="VMG55" s="15"/>
      <c r="VMH55" s="14"/>
      <c r="VMI55" s="15"/>
      <c r="VMJ55" s="15"/>
      <c r="VMK55" s="14"/>
      <c r="VML55" s="15"/>
      <c r="VMM55" s="15"/>
      <c r="VMN55" s="14"/>
      <c r="VMO55" s="15"/>
      <c r="VMP55" s="15"/>
      <c r="VMQ55" s="14"/>
      <c r="VMR55" s="15"/>
      <c r="VMS55" s="15"/>
      <c r="VMT55" s="14"/>
      <c r="VMU55" s="15"/>
      <c r="VMV55" s="15"/>
      <c r="VMW55" s="14"/>
      <c r="VMX55" s="15"/>
      <c r="VMY55" s="15"/>
      <c r="VMZ55" s="14"/>
      <c r="VNA55" s="15"/>
      <c r="VNB55" s="15"/>
      <c r="VNC55" s="14"/>
      <c r="VND55" s="15"/>
      <c r="VNE55" s="15"/>
      <c r="VNF55" s="14"/>
      <c r="VNG55" s="15"/>
      <c r="VNH55" s="15"/>
      <c r="VNI55" s="14"/>
      <c r="VNJ55" s="15"/>
      <c r="VNK55" s="15"/>
      <c r="VNL55" s="14"/>
      <c r="VNM55" s="15"/>
      <c r="VNN55" s="15"/>
      <c r="VNO55" s="14"/>
      <c r="VNP55" s="15"/>
      <c r="VNQ55" s="15"/>
      <c r="VNR55" s="14"/>
      <c r="VNS55" s="15"/>
      <c r="VNT55" s="15"/>
      <c r="VNU55" s="14"/>
      <c r="VNV55" s="15"/>
      <c r="VNW55" s="15"/>
      <c r="VNX55" s="14"/>
      <c r="VNY55" s="15"/>
      <c r="VNZ55" s="15"/>
      <c r="VOA55" s="14"/>
      <c r="VOB55" s="15"/>
      <c r="VOC55" s="15"/>
      <c r="VOD55" s="14"/>
      <c r="VOE55" s="15"/>
      <c r="VOF55" s="15"/>
      <c r="VOG55" s="14"/>
      <c r="VOH55" s="15"/>
      <c r="VOI55" s="15"/>
      <c r="VOJ55" s="14"/>
      <c r="VOK55" s="15"/>
      <c r="VOL55" s="15"/>
      <c r="VOM55" s="14"/>
      <c r="VON55" s="15"/>
      <c r="VOO55" s="15"/>
      <c r="VOP55" s="14"/>
      <c r="VOQ55" s="15"/>
      <c r="VOR55" s="15"/>
      <c r="VOS55" s="14"/>
      <c r="VOT55" s="15"/>
      <c r="VOU55" s="15"/>
      <c r="VOV55" s="14"/>
      <c r="VOW55" s="15"/>
      <c r="VOX55" s="15"/>
      <c r="VOY55" s="14"/>
      <c r="VOZ55" s="15"/>
      <c r="VPA55" s="15"/>
      <c r="VPB55" s="14"/>
      <c r="VPC55" s="15"/>
      <c r="VPD55" s="15"/>
      <c r="VPE55" s="14"/>
      <c r="VPF55" s="15"/>
      <c r="VPG55" s="15"/>
      <c r="VPH55" s="14"/>
      <c r="VPI55" s="15"/>
      <c r="VPJ55" s="15"/>
      <c r="VPK55" s="14"/>
      <c r="VPL55" s="15"/>
      <c r="VPM55" s="15"/>
      <c r="VPN55" s="14"/>
      <c r="VPO55" s="15"/>
      <c r="VPP55" s="15"/>
      <c r="VPQ55" s="14"/>
      <c r="VPR55" s="15"/>
      <c r="VPS55" s="15"/>
      <c r="VPT55" s="14"/>
      <c r="VPU55" s="15"/>
      <c r="VPV55" s="15"/>
      <c r="VPW55" s="14"/>
      <c r="VPX55" s="15"/>
      <c r="VPY55" s="15"/>
      <c r="VPZ55" s="14"/>
      <c r="VQA55" s="15"/>
      <c r="VQB55" s="15"/>
      <c r="VQC55" s="14"/>
      <c r="VQD55" s="15"/>
      <c r="VQE55" s="15"/>
      <c r="VQF55" s="14"/>
      <c r="VQG55" s="15"/>
      <c r="VQH55" s="15"/>
      <c r="VQI55" s="14"/>
      <c r="VQJ55" s="15"/>
      <c r="VQK55" s="15"/>
      <c r="VQL55" s="14"/>
      <c r="VQM55" s="15"/>
      <c r="VQN55" s="15"/>
      <c r="VQO55" s="14"/>
      <c r="VQP55" s="15"/>
      <c r="VQQ55" s="15"/>
      <c r="VQR55" s="14"/>
      <c r="VQS55" s="15"/>
      <c r="VQT55" s="15"/>
      <c r="VQU55" s="14"/>
      <c r="VQV55" s="15"/>
      <c r="VQW55" s="15"/>
      <c r="VQX55" s="14"/>
      <c r="VQY55" s="15"/>
      <c r="VQZ55" s="15"/>
      <c r="VRA55" s="14"/>
      <c r="VRB55" s="15"/>
      <c r="VRC55" s="15"/>
      <c r="VRD55" s="14"/>
      <c r="VRE55" s="15"/>
      <c r="VRF55" s="15"/>
      <c r="VRG55" s="14"/>
      <c r="VRH55" s="15"/>
      <c r="VRI55" s="15"/>
      <c r="VRJ55" s="14"/>
      <c r="VRK55" s="15"/>
      <c r="VRL55" s="15"/>
      <c r="VRM55" s="14"/>
      <c r="VRN55" s="15"/>
      <c r="VRO55" s="15"/>
      <c r="VRP55" s="14"/>
      <c r="VRQ55" s="15"/>
      <c r="VRR55" s="15"/>
      <c r="VRS55" s="14"/>
      <c r="VRT55" s="15"/>
      <c r="VRU55" s="15"/>
      <c r="VRV55" s="14"/>
      <c r="VRW55" s="15"/>
      <c r="VRX55" s="15"/>
      <c r="VRY55" s="14"/>
      <c r="VRZ55" s="15"/>
      <c r="VSA55" s="15"/>
      <c r="VSB55" s="14"/>
      <c r="VSC55" s="15"/>
      <c r="VSD55" s="15"/>
      <c r="VSE55" s="14"/>
      <c r="VSF55" s="15"/>
      <c r="VSG55" s="15"/>
      <c r="VSH55" s="14"/>
      <c r="VSI55" s="15"/>
      <c r="VSJ55" s="15"/>
      <c r="VSK55" s="14"/>
      <c r="VSL55" s="15"/>
      <c r="VSM55" s="15"/>
      <c r="VSN55" s="14"/>
      <c r="VSO55" s="15"/>
      <c r="VSP55" s="15"/>
      <c r="VSQ55" s="14"/>
      <c r="VSR55" s="15"/>
      <c r="VSS55" s="15"/>
      <c r="VST55" s="14"/>
      <c r="VSU55" s="15"/>
      <c r="VSV55" s="15"/>
      <c r="VSW55" s="14"/>
      <c r="VSX55" s="15"/>
      <c r="VSY55" s="15"/>
      <c r="VSZ55" s="14"/>
      <c r="VTA55" s="15"/>
      <c r="VTB55" s="15"/>
      <c r="VTC55" s="14"/>
      <c r="VTD55" s="15"/>
      <c r="VTE55" s="15"/>
      <c r="VTF55" s="14"/>
      <c r="VTG55" s="15"/>
      <c r="VTH55" s="15"/>
      <c r="VTI55" s="14"/>
      <c r="VTJ55" s="15"/>
      <c r="VTK55" s="15"/>
      <c r="VTL55" s="14"/>
      <c r="VTM55" s="15"/>
      <c r="VTN55" s="15"/>
      <c r="VTO55" s="14"/>
      <c r="VTP55" s="15"/>
      <c r="VTQ55" s="15"/>
      <c r="VTR55" s="14"/>
      <c r="VTS55" s="15"/>
      <c r="VTT55" s="15"/>
      <c r="VTU55" s="14"/>
      <c r="VTV55" s="15"/>
      <c r="VTW55" s="15"/>
      <c r="VTX55" s="14"/>
      <c r="VTY55" s="15"/>
      <c r="VTZ55" s="15"/>
      <c r="VUA55" s="14"/>
      <c r="VUB55" s="15"/>
      <c r="VUC55" s="15"/>
      <c r="VUD55" s="14"/>
      <c r="VUE55" s="15"/>
      <c r="VUF55" s="15"/>
      <c r="VUG55" s="14"/>
      <c r="VUH55" s="15"/>
      <c r="VUI55" s="15"/>
      <c r="VUJ55" s="14"/>
      <c r="VUK55" s="15"/>
      <c r="VUL55" s="15"/>
      <c r="VUM55" s="14"/>
      <c r="VUN55" s="15"/>
      <c r="VUO55" s="15"/>
      <c r="VUP55" s="14"/>
      <c r="VUQ55" s="15"/>
      <c r="VUR55" s="15"/>
      <c r="VUS55" s="14"/>
      <c r="VUT55" s="15"/>
      <c r="VUU55" s="15"/>
      <c r="VUV55" s="14"/>
      <c r="VUW55" s="15"/>
      <c r="VUX55" s="15"/>
      <c r="VUY55" s="14"/>
      <c r="VUZ55" s="15"/>
      <c r="VVA55" s="15"/>
      <c r="VVB55" s="14"/>
      <c r="VVC55" s="15"/>
      <c r="VVD55" s="15"/>
      <c r="VVE55" s="14"/>
      <c r="VVF55" s="15"/>
      <c r="VVG55" s="15"/>
      <c r="VVH55" s="14"/>
      <c r="VVI55" s="15"/>
      <c r="VVJ55" s="15"/>
      <c r="VVK55" s="14"/>
      <c r="VVL55" s="15"/>
      <c r="VVM55" s="15"/>
      <c r="VVN55" s="14"/>
      <c r="VVO55" s="15"/>
      <c r="VVP55" s="15"/>
      <c r="VVQ55" s="14"/>
      <c r="VVR55" s="15"/>
      <c r="VVS55" s="15"/>
      <c r="VVT55" s="14"/>
      <c r="VVU55" s="15"/>
      <c r="VVV55" s="15"/>
      <c r="VVW55" s="14"/>
      <c r="VVX55" s="15"/>
      <c r="VVY55" s="15"/>
      <c r="VVZ55" s="14"/>
      <c r="VWA55" s="15"/>
      <c r="VWB55" s="15"/>
      <c r="VWC55" s="14"/>
      <c r="VWD55" s="15"/>
      <c r="VWE55" s="15"/>
      <c r="VWF55" s="14"/>
      <c r="VWG55" s="15"/>
      <c r="VWH55" s="15"/>
      <c r="VWI55" s="14"/>
      <c r="VWJ55" s="15"/>
      <c r="VWK55" s="15"/>
      <c r="VWL55" s="14"/>
      <c r="VWM55" s="15"/>
      <c r="VWN55" s="15"/>
      <c r="VWO55" s="14"/>
      <c r="VWP55" s="15"/>
      <c r="VWQ55" s="15"/>
      <c r="VWR55" s="14"/>
      <c r="VWS55" s="15"/>
      <c r="VWT55" s="15"/>
      <c r="VWU55" s="14"/>
      <c r="VWV55" s="15"/>
      <c r="VWW55" s="15"/>
      <c r="VWX55" s="14"/>
      <c r="VWY55" s="15"/>
      <c r="VWZ55" s="15"/>
      <c r="VXA55" s="14"/>
      <c r="VXB55" s="15"/>
      <c r="VXC55" s="15"/>
      <c r="VXD55" s="14"/>
      <c r="VXE55" s="15"/>
      <c r="VXF55" s="15"/>
      <c r="VXG55" s="14"/>
      <c r="VXH55" s="15"/>
      <c r="VXI55" s="15"/>
      <c r="VXJ55" s="14"/>
      <c r="VXK55" s="15"/>
      <c r="VXL55" s="15"/>
      <c r="VXM55" s="14"/>
      <c r="VXN55" s="15"/>
      <c r="VXO55" s="15"/>
      <c r="VXP55" s="14"/>
      <c r="VXQ55" s="15"/>
      <c r="VXR55" s="15"/>
      <c r="VXS55" s="14"/>
      <c r="VXT55" s="15"/>
      <c r="VXU55" s="15"/>
      <c r="VXV55" s="14"/>
      <c r="VXW55" s="15"/>
      <c r="VXX55" s="15"/>
      <c r="VXY55" s="14"/>
      <c r="VXZ55" s="15"/>
      <c r="VYA55" s="15"/>
      <c r="VYB55" s="14"/>
      <c r="VYC55" s="15"/>
      <c r="VYD55" s="15"/>
      <c r="VYE55" s="14"/>
      <c r="VYF55" s="15"/>
      <c r="VYG55" s="15"/>
      <c r="VYH55" s="14"/>
      <c r="VYI55" s="15"/>
      <c r="VYJ55" s="15"/>
      <c r="VYK55" s="14"/>
      <c r="VYL55" s="15"/>
      <c r="VYM55" s="15"/>
      <c r="VYN55" s="14"/>
      <c r="VYO55" s="15"/>
      <c r="VYP55" s="15"/>
      <c r="VYQ55" s="14"/>
      <c r="VYR55" s="15"/>
      <c r="VYS55" s="15"/>
      <c r="VYT55" s="14"/>
      <c r="VYU55" s="15"/>
      <c r="VYV55" s="15"/>
      <c r="VYW55" s="14"/>
      <c r="VYX55" s="15"/>
      <c r="VYY55" s="15"/>
      <c r="VYZ55" s="14"/>
      <c r="VZA55" s="15"/>
      <c r="VZB55" s="15"/>
      <c r="VZC55" s="14"/>
      <c r="VZD55" s="15"/>
      <c r="VZE55" s="15"/>
      <c r="VZF55" s="14"/>
      <c r="VZG55" s="15"/>
      <c r="VZH55" s="15"/>
      <c r="VZI55" s="14"/>
      <c r="VZJ55" s="15"/>
      <c r="VZK55" s="15"/>
      <c r="VZL55" s="14"/>
      <c r="VZM55" s="15"/>
      <c r="VZN55" s="15"/>
      <c r="VZO55" s="14"/>
      <c r="VZP55" s="15"/>
      <c r="VZQ55" s="15"/>
      <c r="VZR55" s="14"/>
      <c r="VZS55" s="15"/>
      <c r="VZT55" s="15"/>
      <c r="VZU55" s="14"/>
      <c r="VZV55" s="15"/>
      <c r="VZW55" s="15"/>
      <c r="VZX55" s="14"/>
      <c r="VZY55" s="15"/>
      <c r="VZZ55" s="15"/>
      <c r="WAA55" s="14"/>
      <c r="WAB55" s="15"/>
      <c r="WAC55" s="15"/>
      <c r="WAD55" s="14"/>
      <c r="WAE55" s="15"/>
      <c r="WAF55" s="15"/>
      <c r="WAG55" s="14"/>
      <c r="WAH55" s="15"/>
      <c r="WAI55" s="15"/>
      <c r="WAJ55" s="14"/>
      <c r="WAK55" s="15"/>
      <c r="WAL55" s="15"/>
      <c r="WAM55" s="14"/>
      <c r="WAN55" s="15"/>
      <c r="WAO55" s="15"/>
      <c r="WAP55" s="14"/>
      <c r="WAQ55" s="15"/>
      <c r="WAR55" s="15"/>
      <c r="WAS55" s="14"/>
      <c r="WAT55" s="15"/>
      <c r="WAU55" s="15"/>
      <c r="WAV55" s="14"/>
      <c r="WAW55" s="15"/>
      <c r="WAX55" s="15"/>
      <c r="WAY55" s="14"/>
      <c r="WAZ55" s="15"/>
      <c r="WBA55" s="15"/>
      <c r="WBB55" s="14"/>
      <c r="WBC55" s="15"/>
      <c r="WBD55" s="15"/>
      <c r="WBE55" s="14"/>
      <c r="WBF55" s="15"/>
      <c r="WBG55" s="15"/>
      <c r="WBH55" s="14"/>
      <c r="WBI55" s="15"/>
      <c r="WBJ55" s="15"/>
      <c r="WBK55" s="14"/>
      <c r="WBL55" s="15"/>
      <c r="WBM55" s="15"/>
      <c r="WBN55" s="14"/>
      <c r="WBO55" s="15"/>
      <c r="WBP55" s="15"/>
      <c r="WBQ55" s="14"/>
      <c r="WBR55" s="15"/>
      <c r="WBS55" s="15"/>
      <c r="WBT55" s="14"/>
      <c r="WBU55" s="15"/>
      <c r="WBV55" s="15"/>
      <c r="WBW55" s="14"/>
      <c r="WBX55" s="15"/>
      <c r="WBY55" s="15"/>
      <c r="WBZ55" s="14"/>
      <c r="WCA55" s="15"/>
      <c r="WCB55" s="15"/>
      <c r="WCC55" s="14"/>
      <c r="WCD55" s="15"/>
      <c r="WCE55" s="15"/>
      <c r="WCF55" s="14"/>
      <c r="WCG55" s="15"/>
      <c r="WCH55" s="15"/>
      <c r="WCI55" s="14"/>
      <c r="WCJ55" s="15"/>
      <c r="WCK55" s="15"/>
      <c r="WCL55" s="14"/>
      <c r="WCM55" s="15"/>
      <c r="WCN55" s="15"/>
      <c r="WCO55" s="14"/>
      <c r="WCP55" s="15"/>
      <c r="WCQ55" s="15"/>
      <c r="WCR55" s="14"/>
      <c r="WCS55" s="15"/>
      <c r="WCT55" s="15"/>
      <c r="WCU55" s="14"/>
      <c r="WCV55" s="15"/>
      <c r="WCW55" s="15"/>
      <c r="WCX55" s="14"/>
      <c r="WCY55" s="15"/>
      <c r="WCZ55" s="15"/>
      <c r="WDA55" s="14"/>
      <c r="WDB55" s="15"/>
      <c r="WDC55" s="15"/>
      <c r="WDD55" s="14"/>
      <c r="WDE55" s="15"/>
      <c r="WDF55" s="15"/>
      <c r="WDG55" s="14"/>
      <c r="WDH55" s="15"/>
      <c r="WDI55" s="15"/>
      <c r="WDJ55" s="14"/>
      <c r="WDK55" s="15"/>
      <c r="WDL55" s="15"/>
      <c r="WDM55" s="14"/>
      <c r="WDN55" s="15"/>
      <c r="WDO55" s="15"/>
      <c r="WDP55" s="14"/>
      <c r="WDQ55" s="15"/>
      <c r="WDR55" s="15"/>
      <c r="WDS55" s="14"/>
      <c r="WDT55" s="15"/>
      <c r="WDU55" s="15"/>
      <c r="WDV55" s="14"/>
      <c r="WDW55" s="15"/>
      <c r="WDX55" s="15"/>
      <c r="WDY55" s="14"/>
      <c r="WDZ55" s="15"/>
      <c r="WEA55" s="15"/>
      <c r="WEB55" s="14"/>
      <c r="WEC55" s="15"/>
      <c r="WED55" s="15"/>
      <c r="WEE55" s="14"/>
      <c r="WEF55" s="15"/>
      <c r="WEG55" s="15"/>
      <c r="WEH55" s="14"/>
      <c r="WEI55" s="15"/>
      <c r="WEJ55" s="15"/>
      <c r="WEK55" s="14"/>
      <c r="WEL55" s="15"/>
      <c r="WEM55" s="15"/>
      <c r="WEN55" s="14"/>
      <c r="WEO55" s="15"/>
      <c r="WEP55" s="15"/>
      <c r="WEQ55" s="14"/>
      <c r="WER55" s="15"/>
      <c r="WES55" s="15"/>
      <c r="WET55" s="14"/>
      <c r="WEU55" s="15"/>
      <c r="WEV55" s="15"/>
      <c r="WEW55" s="14"/>
      <c r="WEX55" s="15"/>
      <c r="WEY55" s="15"/>
      <c r="WEZ55" s="14"/>
      <c r="WFA55" s="15"/>
      <c r="WFB55" s="15"/>
      <c r="WFC55" s="14"/>
      <c r="WFD55" s="15"/>
      <c r="WFE55" s="15"/>
      <c r="WFF55" s="14"/>
      <c r="WFG55" s="15"/>
      <c r="WFH55" s="15"/>
      <c r="WFI55" s="14"/>
      <c r="WFJ55" s="15"/>
      <c r="WFK55" s="15"/>
      <c r="WFL55" s="14"/>
      <c r="WFM55" s="15"/>
      <c r="WFN55" s="15"/>
      <c r="WFO55" s="14"/>
      <c r="WFP55" s="15"/>
      <c r="WFQ55" s="15"/>
      <c r="WFR55" s="14"/>
      <c r="WFS55" s="15"/>
      <c r="WFT55" s="15"/>
      <c r="WFU55" s="14"/>
      <c r="WFV55" s="15"/>
      <c r="WFW55" s="15"/>
      <c r="WFX55" s="14"/>
      <c r="WFY55" s="15"/>
      <c r="WFZ55" s="15"/>
      <c r="WGA55" s="14"/>
      <c r="WGB55" s="15"/>
      <c r="WGC55" s="15"/>
      <c r="WGD55" s="14"/>
      <c r="WGE55" s="15"/>
      <c r="WGF55" s="15"/>
      <c r="WGG55" s="14"/>
      <c r="WGH55" s="15"/>
      <c r="WGI55" s="15"/>
      <c r="WGJ55" s="14"/>
      <c r="WGK55" s="15"/>
      <c r="WGL55" s="15"/>
      <c r="WGM55" s="14"/>
      <c r="WGN55" s="15"/>
      <c r="WGO55" s="15"/>
      <c r="WGP55" s="14"/>
      <c r="WGQ55" s="15"/>
      <c r="WGR55" s="15"/>
      <c r="WGS55" s="14"/>
      <c r="WGT55" s="15"/>
      <c r="WGU55" s="15"/>
      <c r="WGV55" s="14"/>
      <c r="WGW55" s="15"/>
      <c r="WGX55" s="15"/>
      <c r="WGY55" s="14"/>
      <c r="WGZ55" s="15"/>
      <c r="WHA55" s="15"/>
      <c r="WHB55" s="14"/>
      <c r="WHC55" s="15"/>
      <c r="WHD55" s="15"/>
      <c r="WHE55" s="14"/>
      <c r="WHF55" s="15"/>
      <c r="WHG55" s="15"/>
      <c r="WHH55" s="14"/>
      <c r="WHI55" s="15"/>
      <c r="WHJ55" s="15"/>
      <c r="WHK55" s="14"/>
      <c r="WHL55" s="15"/>
      <c r="WHM55" s="15"/>
      <c r="WHN55" s="14"/>
      <c r="WHO55" s="15"/>
      <c r="WHP55" s="15"/>
      <c r="WHQ55" s="14"/>
      <c r="WHR55" s="15"/>
      <c r="WHS55" s="15"/>
      <c r="WHT55" s="14"/>
      <c r="WHU55" s="15"/>
      <c r="WHV55" s="15"/>
      <c r="WHW55" s="14"/>
      <c r="WHX55" s="15"/>
      <c r="WHY55" s="15"/>
      <c r="WHZ55" s="14"/>
      <c r="WIA55" s="15"/>
      <c r="WIB55" s="15"/>
      <c r="WIC55" s="14"/>
      <c r="WID55" s="15"/>
      <c r="WIE55" s="15"/>
      <c r="WIF55" s="14"/>
      <c r="WIG55" s="15"/>
      <c r="WIH55" s="15"/>
      <c r="WII55" s="14"/>
      <c r="WIJ55" s="15"/>
      <c r="WIK55" s="15"/>
      <c r="WIL55" s="14"/>
      <c r="WIM55" s="15"/>
      <c r="WIN55" s="15"/>
      <c r="WIO55" s="14"/>
      <c r="WIP55" s="15"/>
      <c r="WIQ55" s="15"/>
      <c r="WIR55" s="14"/>
      <c r="WIS55" s="15"/>
      <c r="WIT55" s="15"/>
      <c r="WIU55" s="14"/>
      <c r="WIV55" s="15"/>
      <c r="WIW55" s="15"/>
      <c r="WIX55" s="14"/>
      <c r="WIY55" s="15"/>
      <c r="WIZ55" s="15"/>
      <c r="WJA55" s="14"/>
      <c r="WJB55" s="15"/>
      <c r="WJC55" s="15"/>
      <c r="WJD55" s="14"/>
      <c r="WJE55" s="15"/>
      <c r="WJF55" s="15"/>
      <c r="WJG55" s="14"/>
      <c r="WJH55" s="15"/>
      <c r="WJI55" s="15"/>
      <c r="WJJ55" s="14"/>
      <c r="WJK55" s="15"/>
      <c r="WJL55" s="15"/>
      <c r="WJM55" s="14"/>
      <c r="WJN55" s="15"/>
      <c r="WJO55" s="15"/>
      <c r="WJP55" s="14"/>
      <c r="WJQ55" s="15"/>
      <c r="WJR55" s="15"/>
      <c r="WJS55" s="14"/>
      <c r="WJT55" s="15"/>
      <c r="WJU55" s="15"/>
      <c r="WJV55" s="14"/>
      <c r="WJW55" s="15"/>
      <c r="WJX55" s="15"/>
      <c r="WJY55" s="14"/>
      <c r="WJZ55" s="15"/>
      <c r="WKA55" s="15"/>
      <c r="WKB55" s="14"/>
      <c r="WKC55" s="15"/>
      <c r="WKD55" s="15"/>
      <c r="WKE55" s="14"/>
      <c r="WKF55" s="15"/>
      <c r="WKG55" s="15"/>
      <c r="WKH55" s="14"/>
      <c r="WKI55" s="15"/>
      <c r="WKJ55" s="15"/>
      <c r="WKK55" s="14"/>
      <c r="WKL55" s="15"/>
      <c r="WKM55" s="15"/>
      <c r="WKN55" s="14"/>
      <c r="WKO55" s="15"/>
      <c r="WKP55" s="15"/>
      <c r="WKQ55" s="14"/>
      <c r="WKR55" s="15"/>
      <c r="WKS55" s="15"/>
      <c r="WKT55" s="14"/>
      <c r="WKU55" s="15"/>
      <c r="WKV55" s="15"/>
      <c r="WKW55" s="14"/>
      <c r="WKX55" s="15"/>
      <c r="WKY55" s="15"/>
      <c r="WKZ55" s="14"/>
      <c r="WLA55" s="15"/>
      <c r="WLB55" s="15"/>
      <c r="WLC55" s="14"/>
      <c r="WLD55" s="15"/>
      <c r="WLE55" s="15"/>
      <c r="WLF55" s="14"/>
      <c r="WLG55" s="15"/>
      <c r="WLH55" s="15"/>
      <c r="WLI55" s="14"/>
      <c r="WLJ55" s="15"/>
      <c r="WLK55" s="15"/>
      <c r="WLL55" s="14"/>
      <c r="WLM55" s="15"/>
      <c r="WLN55" s="15"/>
      <c r="WLO55" s="14"/>
      <c r="WLP55" s="15"/>
      <c r="WLQ55" s="15"/>
      <c r="WLR55" s="14"/>
      <c r="WLS55" s="15"/>
      <c r="WLT55" s="15"/>
      <c r="WLU55" s="14"/>
      <c r="WLV55" s="15"/>
      <c r="WLW55" s="15"/>
      <c r="WLX55" s="14"/>
      <c r="WLY55" s="15"/>
      <c r="WLZ55" s="15"/>
      <c r="WMA55" s="14"/>
      <c r="WMB55" s="15"/>
      <c r="WMC55" s="15"/>
      <c r="WMD55" s="14"/>
      <c r="WME55" s="15"/>
      <c r="WMF55" s="15"/>
      <c r="WMG55" s="14"/>
      <c r="WMH55" s="15"/>
      <c r="WMI55" s="15"/>
      <c r="WMJ55" s="14"/>
      <c r="WMK55" s="15"/>
      <c r="WML55" s="15"/>
      <c r="WMM55" s="14"/>
      <c r="WMN55" s="15"/>
      <c r="WMO55" s="15"/>
      <c r="WMP55" s="14"/>
      <c r="WMQ55" s="15"/>
      <c r="WMR55" s="15"/>
      <c r="WMS55" s="14"/>
      <c r="WMT55" s="15"/>
      <c r="WMU55" s="15"/>
      <c r="WMV55" s="14"/>
      <c r="WMW55" s="15"/>
      <c r="WMX55" s="15"/>
      <c r="WMY55" s="14"/>
      <c r="WMZ55" s="15"/>
      <c r="WNA55" s="15"/>
      <c r="WNB55" s="14"/>
      <c r="WNC55" s="15"/>
      <c r="WND55" s="15"/>
      <c r="WNE55" s="14"/>
      <c r="WNF55" s="15"/>
      <c r="WNG55" s="15"/>
      <c r="WNH55" s="14"/>
      <c r="WNI55" s="15"/>
      <c r="WNJ55" s="15"/>
      <c r="WNK55" s="14"/>
      <c r="WNL55" s="15"/>
      <c r="WNM55" s="15"/>
      <c r="WNN55" s="14"/>
      <c r="WNO55" s="15"/>
      <c r="WNP55" s="15"/>
      <c r="WNQ55" s="14"/>
      <c r="WNR55" s="15"/>
      <c r="WNS55" s="15"/>
      <c r="WNT55" s="14"/>
      <c r="WNU55" s="15"/>
      <c r="WNV55" s="15"/>
      <c r="WNW55" s="14"/>
      <c r="WNX55" s="15"/>
      <c r="WNY55" s="15"/>
      <c r="WNZ55" s="14"/>
      <c r="WOA55" s="15"/>
      <c r="WOB55" s="15"/>
      <c r="WOC55" s="14"/>
      <c r="WOD55" s="15"/>
      <c r="WOE55" s="15"/>
      <c r="WOF55" s="14"/>
      <c r="WOG55" s="15"/>
      <c r="WOH55" s="15"/>
      <c r="WOI55" s="14"/>
      <c r="WOJ55" s="15"/>
      <c r="WOK55" s="15"/>
      <c r="WOL55" s="14"/>
      <c r="WOM55" s="15"/>
      <c r="WON55" s="15"/>
      <c r="WOO55" s="14"/>
      <c r="WOP55" s="15"/>
      <c r="WOQ55" s="15"/>
      <c r="WOR55" s="14"/>
      <c r="WOS55" s="15"/>
      <c r="WOT55" s="15"/>
      <c r="WOU55" s="14"/>
      <c r="WOV55" s="15"/>
      <c r="WOW55" s="15"/>
      <c r="WOX55" s="14"/>
      <c r="WOY55" s="15"/>
      <c r="WOZ55" s="15"/>
      <c r="WPA55" s="14"/>
      <c r="WPB55" s="15"/>
      <c r="WPC55" s="15"/>
      <c r="WPD55" s="14"/>
      <c r="WPE55" s="15"/>
      <c r="WPF55" s="15"/>
      <c r="WPG55" s="14"/>
      <c r="WPH55" s="15"/>
      <c r="WPI55" s="15"/>
      <c r="WPJ55" s="14"/>
      <c r="WPK55" s="15"/>
      <c r="WPL55" s="15"/>
      <c r="WPM55" s="14"/>
      <c r="WPN55" s="15"/>
      <c r="WPO55" s="15"/>
      <c r="WPP55" s="14"/>
      <c r="WPQ55" s="15"/>
      <c r="WPR55" s="15"/>
      <c r="WPS55" s="14"/>
      <c r="WPT55" s="15"/>
      <c r="WPU55" s="15"/>
      <c r="WPV55" s="14"/>
      <c r="WPW55" s="15"/>
      <c r="WPX55" s="15"/>
      <c r="WPY55" s="14"/>
      <c r="WPZ55" s="15"/>
      <c r="WQA55" s="15"/>
      <c r="WQB55" s="14"/>
      <c r="WQC55" s="15"/>
      <c r="WQD55" s="15"/>
      <c r="WQE55" s="14"/>
      <c r="WQF55" s="15"/>
      <c r="WQG55" s="15"/>
      <c r="WQH55" s="14"/>
      <c r="WQI55" s="15"/>
      <c r="WQJ55" s="15"/>
      <c r="WQK55" s="14"/>
      <c r="WQL55" s="15"/>
      <c r="WQM55" s="15"/>
      <c r="WQN55" s="14"/>
      <c r="WQO55" s="15"/>
      <c r="WQP55" s="15"/>
      <c r="WQQ55" s="14"/>
      <c r="WQR55" s="15"/>
      <c r="WQS55" s="15"/>
      <c r="WQT55" s="14"/>
      <c r="WQU55" s="15"/>
      <c r="WQV55" s="15"/>
      <c r="WQW55" s="14"/>
      <c r="WQX55" s="15"/>
      <c r="WQY55" s="15"/>
      <c r="WQZ55" s="14"/>
      <c r="WRA55" s="15"/>
      <c r="WRB55" s="15"/>
      <c r="WRC55" s="14"/>
      <c r="WRD55" s="15"/>
      <c r="WRE55" s="15"/>
      <c r="WRF55" s="14"/>
      <c r="WRG55" s="15"/>
      <c r="WRH55" s="15"/>
      <c r="WRI55" s="14"/>
      <c r="WRJ55" s="15"/>
      <c r="WRK55" s="15"/>
      <c r="WRL55" s="14"/>
      <c r="WRM55" s="15"/>
      <c r="WRN55" s="15"/>
      <c r="WRO55" s="14"/>
      <c r="WRP55" s="15"/>
      <c r="WRQ55" s="15"/>
      <c r="WRR55" s="14"/>
      <c r="WRS55" s="15"/>
      <c r="WRT55" s="15"/>
      <c r="WRU55" s="14"/>
      <c r="WRV55" s="15"/>
      <c r="WRW55" s="15"/>
      <c r="WRX55" s="14"/>
      <c r="WRY55" s="15"/>
      <c r="WRZ55" s="15"/>
      <c r="WSA55" s="14"/>
      <c r="WSB55" s="15"/>
      <c r="WSC55" s="15"/>
      <c r="WSD55" s="14"/>
      <c r="WSE55" s="15"/>
      <c r="WSF55" s="15"/>
      <c r="WSG55" s="14"/>
      <c r="WSH55" s="15"/>
      <c r="WSI55" s="15"/>
      <c r="WSJ55" s="14"/>
      <c r="WSK55" s="15"/>
      <c r="WSL55" s="15"/>
      <c r="WSM55" s="14"/>
      <c r="WSN55" s="15"/>
      <c r="WSO55" s="15"/>
      <c r="WSP55" s="14"/>
      <c r="WSQ55" s="15"/>
      <c r="WSR55" s="15"/>
      <c r="WSS55" s="14"/>
      <c r="WST55" s="15"/>
      <c r="WSU55" s="15"/>
      <c r="WSV55" s="14"/>
      <c r="WSW55" s="15"/>
      <c r="WSX55" s="15"/>
      <c r="WSY55" s="14"/>
      <c r="WSZ55" s="15"/>
      <c r="WTA55" s="15"/>
      <c r="WTB55" s="14"/>
      <c r="WTC55" s="15"/>
      <c r="WTD55" s="15"/>
      <c r="WTE55" s="14"/>
      <c r="WTF55" s="15"/>
      <c r="WTG55" s="15"/>
      <c r="WTH55" s="14"/>
      <c r="WTI55" s="15"/>
      <c r="WTJ55" s="15"/>
      <c r="WTK55" s="14"/>
      <c r="WTL55" s="15"/>
      <c r="WTM55" s="15"/>
      <c r="WTN55" s="14"/>
      <c r="WTO55" s="15"/>
      <c r="WTP55" s="15"/>
      <c r="WTQ55" s="14"/>
      <c r="WTR55" s="15"/>
      <c r="WTS55" s="15"/>
      <c r="WTT55" s="14"/>
      <c r="WTU55" s="15"/>
      <c r="WTV55" s="15"/>
      <c r="WTW55" s="14"/>
      <c r="WTX55" s="15"/>
      <c r="WTY55" s="15"/>
      <c r="WTZ55" s="14"/>
      <c r="WUA55" s="15"/>
      <c r="WUB55" s="15"/>
      <c r="WUC55" s="14"/>
      <c r="WUD55" s="15"/>
      <c r="WUE55" s="15"/>
      <c r="WUF55" s="14"/>
      <c r="WUG55" s="15"/>
      <c r="WUH55" s="15"/>
      <c r="WUI55" s="14"/>
      <c r="WUJ55" s="15"/>
      <c r="WUK55" s="15"/>
      <c r="WUL55" s="14"/>
      <c r="WUM55" s="15"/>
      <c r="WUN55" s="15"/>
      <c r="WUO55" s="14"/>
      <c r="WUP55" s="15"/>
      <c r="WUQ55" s="15"/>
      <c r="WUR55" s="14"/>
      <c r="WUS55" s="15"/>
      <c r="WUT55" s="15"/>
      <c r="WUU55" s="14"/>
      <c r="WUV55" s="15"/>
      <c r="WUW55" s="15"/>
      <c r="WUX55" s="14"/>
      <c r="WUY55" s="15"/>
      <c r="WUZ55" s="15"/>
      <c r="WVA55" s="14"/>
      <c r="WVB55" s="15"/>
      <c r="WVC55" s="15"/>
      <c r="WVD55" s="14"/>
      <c r="WVE55" s="15"/>
      <c r="WVF55" s="15"/>
      <c r="WVG55" s="14"/>
      <c r="WVH55" s="15"/>
      <c r="WVI55" s="15"/>
      <c r="WVJ55" s="14"/>
      <c r="WVK55" s="15"/>
      <c r="WVL55" s="15"/>
      <c r="WVM55" s="14"/>
      <c r="WVN55" s="15"/>
      <c r="WVO55" s="15"/>
      <c r="WVP55" s="14"/>
      <c r="WVQ55" s="15"/>
      <c r="WVR55" s="15"/>
      <c r="WVS55" s="14"/>
      <c r="WVT55" s="15"/>
      <c r="WVU55" s="15"/>
      <c r="WVV55" s="14"/>
      <c r="WVW55" s="15"/>
      <c r="WVX55" s="15"/>
      <c r="WVY55" s="14"/>
      <c r="WVZ55" s="15"/>
      <c r="WWA55" s="15"/>
      <c r="WWB55" s="14"/>
      <c r="WWC55" s="15"/>
      <c r="WWD55" s="15"/>
      <c r="WWE55" s="14"/>
      <c r="WWF55" s="15"/>
      <c r="WWG55" s="15"/>
      <c r="WWH55" s="14"/>
      <c r="WWI55" s="15"/>
      <c r="WWJ55" s="15"/>
      <c r="WWK55" s="14"/>
      <c r="WWL55" s="15"/>
      <c r="WWM55" s="15"/>
      <c r="WWN55" s="14"/>
      <c r="WWO55" s="15"/>
      <c r="WWP55" s="15"/>
      <c r="WWQ55" s="14"/>
      <c r="WWR55" s="15"/>
      <c r="WWS55" s="15"/>
      <c r="WWT55" s="14"/>
      <c r="WWU55" s="15"/>
      <c r="WWV55" s="15"/>
      <c r="WWW55" s="14"/>
      <c r="WWX55" s="15"/>
      <c r="WWY55" s="15"/>
      <c r="WWZ55" s="14"/>
      <c r="WXA55" s="15"/>
      <c r="WXB55" s="15"/>
      <c r="WXC55" s="14"/>
      <c r="WXD55" s="15"/>
      <c r="WXE55" s="15"/>
      <c r="WXF55" s="14"/>
      <c r="WXG55" s="15"/>
      <c r="WXH55" s="15"/>
      <c r="WXI55" s="14"/>
      <c r="WXJ55" s="15"/>
    </row>
    <row r="56" spans="1:16182" ht="96" hidden="1" customHeight="1" thickBot="1" x14ac:dyDescent="0.25">
      <c r="A56" s="31">
        <v>53</v>
      </c>
      <c r="B56" s="32" t="s">
        <v>216</v>
      </c>
      <c r="C56" s="9">
        <v>2021002470036</v>
      </c>
      <c r="D56" s="48">
        <v>2021</v>
      </c>
      <c r="E56" s="48" t="s">
        <v>1139</v>
      </c>
      <c r="F56" s="10" t="s">
        <v>75</v>
      </c>
      <c r="G56" s="7" t="s">
        <v>76</v>
      </c>
      <c r="H56" s="8" t="s">
        <v>77</v>
      </c>
      <c r="I56" s="7" t="s">
        <v>78</v>
      </c>
      <c r="J56" s="12" t="s">
        <v>321</v>
      </c>
      <c r="K56" s="12" t="s">
        <v>1069</v>
      </c>
      <c r="L56" s="12" t="s">
        <v>1187</v>
      </c>
      <c r="M56" s="11">
        <v>3817556000</v>
      </c>
      <c r="N56" s="8" t="s">
        <v>360</v>
      </c>
      <c r="O56" s="7">
        <v>1</v>
      </c>
      <c r="P56" s="7" t="s">
        <v>79</v>
      </c>
      <c r="Q56" s="8" t="s">
        <v>231</v>
      </c>
      <c r="R56" s="7" t="s">
        <v>70</v>
      </c>
      <c r="S56" s="8"/>
      <c r="T56" s="7"/>
      <c r="U56" s="8"/>
      <c r="V56" s="7"/>
      <c r="W56" s="1"/>
      <c r="X56" s="1"/>
      <c r="Y56" s="1"/>
      <c r="Z56" s="1"/>
      <c r="AA56" s="1"/>
      <c r="AB56" s="1"/>
    </row>
    <row r="57" spans="1:16182" ht="75" customHeight="1" thickBot="1" x14ac:dyDescent="0.25">
      <c r="A57" s="31">
        <v>54</v>
      </c>
      <c r="B57" s="32" t="s">
        <v>216</v>
      </c>
      <c r="C57" s="9">
        <v>2021002470069</v>
      </c>
      <c r="D57" s="48">
        <v>2021</v>
      </c>
      <c r="E57" s="48" t="s">
        <v>1139</v>
      </c>
      <c r="F57" s="10" t="s">
        <v>75</v>
      </c>
      <c r="G57" s="7" t="s">
        <v>137</v>
      </c>
      <c r="H57" s="8" t="s">
        <v>269</v>
      </c>
      <c r="I57" s="7" t="s">
        <v>138</v>
      </c>
      <c r="J57" s="12" t="s">
        <v>322</v>
      </c>
      <c r="K57" s="12" t="s">
        <v>1070</v>
      </c>
      <c r="L57" s="12" t="s">
        <v>1185</v>
      </c>
      <c r="M57" s="22">
        <v>11216908333</v>
      </c>
      <c r="N57" s="8" t="s">
        <v>114</v>
      </c>
      <c r="O57" s="7">
        <v>5</v>
      </c>
      <c r="P57" s="7" t="s">
        <v>139</v>
      </c>
      <c r="Q57" s="8" t="s">
        <v>231</v>
      </c>
      <c r="R57" s="7" t="s">
        <v>70</v>
      </c>
      <c r="S57" s="8"/>
      <c r="T57" s="7"/>
      <c r="U57" s="8"/>
      <c r="V57" s="7"/>
      <c r="W57" s="1"/>
      <c r="X57" s="1"/>
      <c r="Y57" s="1"/>
      <c r="Z57" s="1"/>
      <c r="AA57" s="1"/>
      <c r="AB57" s="1"/>
    </row>
    <row r="58" spans="1:16182" ht="86.25" customHeight="1" thickBot="1" x14ac:dyDescent="0.25">
      <c r="A58" s="31">
        <v>55</v>
      </c>
      <c r="B58" s="32" t="s">
        <v>216</v>
      </c>
      <c r="C58" s="9">
        <v>2021000100177</v>
      </c>
      <c r="D58" s="48">
        <v>2021</v>
      </c>
      <c r="E58" s="48" t="s">
        <v>1139</v>
      </c>
      <c r="F58" s="10" t="s">
        <v>75</v>
      </c>
      <c r="G58" s="7" t="s">
        <v>185</v>
      </c>
      <c r="H58" s="8" t="s">
        <v>264</v>
      </c>
      <c r="I58" s="7" t="s">
        <v>186</v>
      </c>
      <c r="J58" s="7" t="s">
        <v>323</v>
      </c>
      <c r="K58" s="12" t="s">
        <v>1071</v>
      </c>
      <c r="L58" s="12" t="s">
        <v>1185</v>
      </c>
      <c r="M58" s="11">
        <v>1086518663</v>
      </c>
      <c r="N58" s="8" t="s">
        <v>569</v>
      </c>
      <c r="O58" s="7">
        <v>3</v>
      </c>
      <c r="P58" s="7" t="s">
        <v>187</v>
      </c>
      <c r="Q58" s="8" t="s">
        <v>231</v>
      </c>
      <c r="R58" s="7" t="s">
        <v>61</v>
      </c>
      <c r="S58" s="8"/>
      <c r="T58" s="7"/>
      <c r="U58" s="8"/>
      <c r="V58" s="7"/>
      <c r="W58" s="1"/>
      <c r="X58" s="1"/>
      <c r="Y58" s="1"/>
      <c r="Z58" s="1"/>
      <c r="AA58" s="1"/>
      <c r="AB58" s="1"/>
    </row>
    <row r="59" spans="1:16182" ht="67.5" customHeight="1" thickBot="1" x14ac:dyDescent="0.25">
      <c r="A59" s="31">
        <v>56</v>
      </c>
      <c r="B59" s="32" t="s">
        <v>216</v>
      </c>
      <c r="C59" s="9">
        <v>2021002470087</v>
      </c>
      <c r="D59" s="48">
        <v>2021</v>
      </c>
      <c r="E59" s="48" t="s">
        <v>1139</v>
      </c>
      <c r="F59" s="10" t="s">
        <v>75</v>
      </c>
      <c r="G59" s="7" t="s">
        <v>120</v>
      </c>
      <c r="H59" s="8" t="s">
        <v>121</v>
      </c>
      <c r="I59" s="7" t="s">
        <v>121</v>
      </c>
      <c r="J59" s="12" t="s">
        <v>324</v>
      </c>
      <c r="K59" s="12" t="s">
        <v>1064</v>
      </c>
      <c r="L59" s="12" t="s">
        <v>1185</v>
      </c>
      <c r="M59" s="11">
        <v>413600000</v>
      </c>
      <c r="N59" s="8" t="s">
        <v>360</v>
      </c>
      <c r="O59" s="7">
        <v>3</v>
      </c>
      <c r="P59" s="7" t="s">
        <v>122</v>
      </c>
      <c r="Q59" s="8" t="s">
        <v>232</v>
      </c>
      <c r="R59" s="7" t="s">
        <v>16</v>
      </c>
      <c r="S59" s="8"/>
      <c r="T59" s="7"/>
      <c r="U59" s="8"/>
      <c r="V59" s="7"/>
      <c r="W59" s="1"/>
      <c r="X59" s="1"/>
      <c r="Y59" s="1"/>
      <c r="Z59" s="1"/>
      <c r="AA59" s="1"/>
      <c r="AB59" s="1"/>
    </row>
    <row r="60" spans="1:16182" ht="100.5" customHeight="1" thickBot="1" x14ac:dyDescent="0.25">
      <c r="A60" s="31">
        <v>57</v>
      </c>
      <c r="B60" s="32" t="s">
        <v>216</v>
      </c>
      <c r="C60" s="9">
        <v>2021002470059</v>
      </c>
      <c r="D60" s="48">
        <v>2021</v>
      </c>
      <c r="E60" s="48" t="s">
        <v>1141</v>
      </c>
      <c r="F60" s="10" t="s">
        <v>71</v>
      </c>
      <c r="G60" s="7" t="s">
        <v>92</v>
      </c>
      <c r="H60" s="8" t="s">
        <v>93</v>
      </c>
      <c r="I60" s="7" t="s">
        <v>94</v>
      </c>
      <c r="J60" s="12" t="s">
        <v>325</v>
      </c>
      <c r="K60" s="12" t="s">
        <v>1072</v>
      </c>
      <c r="L60" s="12" t="s">
        <v>1188</v>
      </c>
      <c r="M60" s="11">
        <v>9627623253</v>
      </c>
      <c r="N60" s="8" t="s">
        <v>360</v>
      </c>
      <c r="O60" s="7">
        <v>24</v>
      </c>
      <c r="P60" s="7" t="s">
        <v>95</v>
      </c>
      <c r="Q60" s="8" t="s">
        <v>232</v>
      </c>
      <c r="R60" s="7" t="s">
        <v>61</v>
      </c>
      <c r="S60" s="8"/>
      <c r="T60" s="7"/>
      <c r="U60" s="8"/>
      <c r="V60" s="7"/>
      <c r="W60" s="1"/>
      <c r="X60" s="1"/>
      <c r="Y60" s="1"/>
      <c r="Z60" s="1"/>
      <c r="AA60" s="1"/>
      <c r="AB60" s="1"/>
    </row>
    <row r="61" spans="1:16182" ht="152.25" customHeight="1" thickBot="1" x14ac:dyDescent="0.25">
      <c r="A61" s="31">
        <v>58</v>
      </c>
      <c r="B61" s="32" t="s">
        <v>216</v>
      </c>
      <c r="C61" s="9">
        <v>2021000100215</v>
      </c>
      <c r="D61" s="48">
        <v>2021</v>
      </c>
      <c r="E61" s="48" t="s">
        <v>1141</v>
      </c>
      <c r="F61" s="10" t="s">
        <v>71</v>
      </c>
      <c r="G61" s="7" t="s">
        <v>92</v>
      </c>
      <c r="H61" s="8" t="s">
        <v>271</v>
      </c>
      <c r="I61" s="7" t="s">
        <v>180</v>
      </c>
      <c r="J61" s="7" t="s">
        <v>326</v>
      </c>
      <c r="K61" s="12" t="s">
        <v>1073</v>
      </c>
      <c r="L61" s="12" t="s">
        <v>1185</v>
      </c>
      <c r="M61" s="11">
        <v>8668000000</v>
      </c>
      <c r="N61" s="8" t="s">
        <v>569</v>
      </c>
      <c r="O61" s="7">
        <v>5</v>
      </c>
      <c r="P61" s="7" t="s">
        <v>181</v>
      </c>
      <c r="Q61" s="8" t="s">
        <v>231</v>
      </c>
      <c r="R61" s="7" t="s">
        <v>61</v>
      </c>
      <c r="S61" s="8"/>
      <c r="T61" s="7"/>
      <c r="U61" s="8"/>
      <c r="V61" s="7"/>
      <c r="W61" s="1"/>
      <c r="X61" s="1"/>
      <c r="Y61" s="1"/>
      <c r="Z61" s="1"/>
      <c r="AA61" s="1"/>
      <c r="AB61" s="1"/>
    </row>
    <row r="62" spans="1:16182" ht="93" customHeight="1" thickBot="1" x14ac:dyDescent="0.25">
      <c r="A62" s="31">
        <v>59</v>
      </c>
      <c r="B62" s="32" t="s">
        <v>216</v>
      </c>
      <c r="C62" s="9">
        <v>2021000100249</v>
      </c>
      <c r="D62" s="48">
        <v>2021</v>
      </c>
      <c r="E62" s="48" t="s">
        <v>1134</v>
      </c>
      <c r="F62" s="10" t="s">
        <v>80</v>
      </c>
      <c r="G62" s="7" t="s">
        <v>182</v>
      </c>
      <c r="H62" s="8" t="s">
        <v>243</v>
      </c>
      <c r="I62" s="7" t="s">
        <v>183</v>
      </c>
      <c r="J62" s="12" t="s">
        <v>314</v>
      </c>
      <c r="K62" s="12" t="s">
        <v>1064</v>
      </c>
      <c r="L62" s="12" t="s">
        <v>1185</v>
      </c>
      <c r="M62" s="11">
        <v>2337929251</v>
      </c>
      <c r="N62" s="8" t="s">
        <v>569</v>
      </c>
      <c r="O62" s="7">
        <v>3</v>
      </c>
      <c r="P62" s="7" t="s">
        <v>184</v>
      </c>
      <c r="Q62" s="8" t="s">
        <v>231</v>
      </c>
      <c r="R62" s="7" t="s">
        <v>61</v>
      </c>
      <c r="S62" s="8"/>
      <c r="T62" s="7"/>
      <c r="U62" s="8"/>
      <c r="V62" s="7"/>
      <c r="W62" s="1"/>
      <c r="X62" s="1"/>
      <c r="Y62" s="1"/>
      <c r="Z62" s="1"/>
      <c r="AA62" s="1"/>
      <c r="AB62" s="1"/>
    </row>
    <row r="63" spans="1:16182" ht="105.75" customHeight="1" thickBot="1" x14ac:dyDescent="0.25">
      <c r="A63" s="31">
        <v>60</v>
      </c>
      <c r="B63" s="32" t="s">
        <v>216</v>
      </c>
      <c r="C63" s="9">
        <v>2021002470038</v>
      </c>
      <c r="D63" s="48">
        <v>2021</v>
      </c>
      <c r="E63" s="48" t="s">
        <v>1134</v>
      </c>
      <c r="F63" s="10" t="s">
        <v>80</v>
      </c>
      <c r="G63" s="7" t="s">
        <v>81</v>
      </c>
      <c r="H63" s="8" t="s">
        <v>82</v>
      </c>
      <c r="I63" s="7" t="s">
        <v>83</v>
      </c>
      <c r="J63" s="12" t="s">
        <v>314</v>
      </c>
      <c r="K63" s="12" t="s">
        <v>1066</v>
      </c>
      <c r="L63" s="12" t="s">
        <v>1185</v>
      </c>
      <c r="M63" s="11">
        <v>2045221512.71</v>
      </c>
      <c r="N63" s="8" t="s">
        <v>360</v>
      </c>
      <c r="O63" s="7">
        <v>1</v>
      </c>
      <c r="P63" s="7" t="s">
        <v>84</v>
      </c>
      <c r="Q63" s="8" t="s">
        <v>231</v>
      </c>
      <c r="R63" s="7" t="s">
        <v>61</v>
      </c>
      <c r="S63" s="8"/>
      <c r="T63" s="7"/>
      <c r="U63" s="8"/>
      <c r="V63" s="7"/>
      <c r="W63" s="1"/>
      <c r="X63" s="1"/>
      <c r="Y63" s="1"/>
      <c r="Z63" s="1"/>
      <c r="AA63" s="1"/>
      <c r="AB63" s="1"/>
    </row>
    <row r="64" spans="1:16182" ht="99" customHeight="1" thickBot="1" x14ac:dyDescent="0.25">
      <c r="A64" s="31">
        <v>61</v>
      </c>
      <c r="B64" s="32" t="s">
        <v>216</v>
      </c>
      <c r="C64" s="9">
        <v>2021002470041</v>
      </c>
      <c r="D64" s="48">
        <v>2021</v>
      </c>
      <c r="E64" s="48" t="s">
        <v>1134</v>
      </c>
      <c r="F64" s="10" t="s">
        <v>80</v>
      </c>
      <c r="G64" s="7" t="s">
        <v>85</v>
      </c>
      <c r="H64" s="8" t="s">
        <v>241</v>
      </c>
      <c r="I64" s="7" t="s">
        <v>86</v>
      </c>
      <c r="J64" s="12" t="s">
        <v>314</v>
      </c>
      <c r="K64" s="12" t="s">
        <v>1074</v>
      </c>
      <c r="L64" s="12" t="s">
        <v>1185</v>
      </c>
      <c r="M64" s="11">
        <v>2709460521.1799998</v>
      </c>
      <c r="N64" s="8" t="s">
        <v>360</v>
      </c>
      <c r="O64" s="7">
        <v>6</v>
      </c>
      <c r="P64" s="7" t="s">
        <v>87</v>
      </c>
      <c r="Q64" s="8" t="s">
        <v>231</v>
      </c>
      <c r="R64" s="7" t="s">
        <v>61</v>
      </c>
      <c r="S64" s="8"/>
      <c r="T64" s="7"/>
      <c r="U64" s="8"/>
      <c r="V64" s="7"/>
      <c r="W64" s="1"/>
      <c r="X64" s="1"/>
      <c r="Y64" s="1"/>
      <c r="Z64" s="1"/>
      <c r="AA64" s="1"/>
      <c r="AB64" s="1"/>
    </row>
    <row r="65" spans="1:28" ht="81" customHeight="1" thickBot="1" x14ac:dyDescent="0.25">
      <c r="A65" s="31">
        <v>62</v>
      </c>
      <c r="B65" s="32" t="s">
        <v>216</v>
      </c>
      <c r="C65" s="9">
        <v>2021002470048</v>
      </c>
      <c r="D65" s="48">
        <v>2021</v>
      </c>
      <c r="E65" s="48" t="s">
        <v>1134</v>
      </c>
      <c r="F65" s="10" t="s">
        <v>80</v>
      </c>
      <c r="G65" s="7" t="s">
        <v>88</v>
      </c>
      <c r="H65" s="8" t="s">
        <v>89</v>
      </c>
      <c r="I65" s="7" t="s">
        <v>90</v>
      </c>
      <c r="J65" s="12" t="s">
        <v>314</v>
      </c>
      <c r="K65" s="12" t="s">
        <v>1064</v>
      </c>
      <c r="L65" s="12" t="s">
        <v>1185</v>
      </c>
      <c r="M65" s="11">
        <v>1206003038</v>
      </c>
      <c r="N65" s="8" t="s">
        <v>360</v>
      </c>
      <c r="O65" s="7">
        <v>3</v>
      </c>
      <c r="P65" s="7" t="s">
        <v>91</v>
      </c>
      <c r="Q65" s="8" t="s">
        <v>231</v>
      </c>
      <c r="R65" s="7" t="s">
        <v>61</v>
      </c>
      <c r="S65" s="8"/>
      <c r="T65" s="7"/>
      <c r="U65" s="8"/>
      <c r="V65" s="7"/>
      <c r="W65" s="1"/>
      <c r="X65" s="1"/>
      <c r="Y65" s="1"/>
      <c r="Z65" s="1"/>
      <c r="AA65" s="1"/>
      <c r="AB65" s="1"/>
    </row>
    <row r="66" spans="1:28" ht="105.75" customHeight="1" thickBot="1" x14ac:dyDescent="0.25">
      <c r="A66" s="31">
        <v>63</v>
      </c>
      <c r="B66" s="32" t="s">
        <v>216</v>
      </c>
      <c r="C66" s="9">
        <v>2022002470041</v>
      </c>
      <c r="D66" s="48">
        <v>2022</v>
      </c>
      <c r="E66" s="48" t="s">
        <v>1134</v>
      </c>
      <c r="F66" s="10" t="s">
        <v>80</v>
      </c>
      <c r="G66" s="7" t="s">
        <v>191</v>
      </c>
      <c r="H66" s="8" t="s">
        <v>242</v>
      </c>
      <c r="I66" s="7" t="s">
        <v>192</v>
      </c>
      <c r="J66" s="12" t="s">
        <v>301</v>
      </c>
      <c r="K66" s="12" t="s">
        <v>301</v>
      </c>
      <c r="L66" s="12" t="s">
        <v>1185</v>
      </c>
      <c r="M66" s="11">
        <v>630999999.66999996</v>
      </c>
      <c r="N66" s="8" t="s">
        <v>360</v>
      </c>
      <c r="O66" s="7">
        <v>2</v>
      </c>
      <c r="P66" s="7" t="s">
        <v>193</v>
      </c>
      <c r="Q66" s="8" t="s">
        <v>231</v>
      </c>
      <c r="R66" s="7" t="s">
        <v>61</v>
      </c>
      <c r="S66" s="8"/>
      <c r="T66" s="7"/>
      <c r="U66" s="8"/>
      <c r="V66" s="7"/>
      <c r="W66" s="1"/>
      <c r="X66" s="1"/>
      <c r="Y66" s="1"/>
      <c r="Z66" s="1"/>
      <c r="AA66" s="1"/>
      <c r="AB66" s="1"/>
    </row>
    <row r="67" spans="1:28" ht="110.25" customHeight="1" thickBot="1" x14ac:dyDescent="0.25">
      <c r="A67" s="31">
        <v>64</v>
      </c>
      <c r="B67" s="32" t="s">
        <v>216</v>
      </c>
      <c r="C67" s="9">
        <v>2020002470020</v>
      </c>
      <c r="D67" s="48">
        <v>2020</v>
      </c>
      <c r="E67" s="48" t="s">
        <v>1144</v>
      </c>
      <c r="F67" s="10" t="s">
        <v>32</v>
      </c>
      <c r="G67" s="7" t="s">
        <v>33</v>
      </c>
      <c r="H67" s="8" t="s">
        <v>34</v>
      </c>
      <c r="I67" s="7" t="s">
        <v>35</v>
      </c>
      <c r="J67" s="7" t="s">
        <v>314</v>
      </c>
      <c r="K67" s="7" t="s">
        <v>314</v>
      </c>
      <c r="L67" s="12" t="s">
        <v>1185</v>
      </c>
      <c r="M67" s="11">
        <v>13083229794.41</v>
      </c>
      <c r="N67" s="8" t="s">
        <v>360</v>
      </c>
      <c r="O67" s="7">
        <v>4</v>
      </c>
      <c r="P67" s="7" t="s">
        <v>36</v>
      </c>
      <c r="Q67" s="8" t="s">
        <v>231</v>
      </c>
      <c r="R67" s="7" t="s">
        <v>37</v>
      </c>
      <c r="S67" s="8"/>
      <c r="T67" s="7"/>
      <c r="U67" s="8"/>
      <c r="V67" s="7"/>
      <c r="W67" s="1"/>
      <c r="X67" s="1"/>
      <c r="Y67" s="1"/>
      <c r="Z67" s="1"/>
      <c r="AA67" s="1"/>
      <c r="AB67" s="1"/>
    </row>
    <row r="68" spans="1:28" ht="106.5" customHeight="1" thickBot="1" x14ac:dyDescent="0.25">
      <c r="A68" s="31">
        <v>65</v>
      </c>
      <c r="B68" s="32" t="s">
        <v>216</v>
      </c>
      <c r="C68" s="9">
        <v>2022002470013</v>
      </c>
      <c r="D68" s="48">
        <v>2022</v>
      </c>
      <c r="E68" s="48" t="s">
        <v>1146</v>
      </c>
      <c r="F68" s="10" t="s">
        <v>48</v>
      </c>
      <c r="G68" s="7" t="s">
        <v>146</v>
      </c>
      <c r="H68" s="8" t="s">
        <v>254</v>
      </c>
      <c r="I68" s="7" t="s">
        <v>147</v>
      </c>
      <c r="J68" s="12" t="s">
        <v>1022</v>
      </c>
      <c r="K68" s="12" t="s">
        <v>328</v>
      </c>
      <c r="L68" s="12" t="s">
        <v>1185</v>
      </c>
      <c r="M68" s="11">
        <v>2411000000</v>
      </c>
      <c r="N68" s="8" t="s">
        <v>360</v>
      </c>
      <c r="O68" s="7">
        <v>1</v>
      </c>
      <c r="P68" s="7" t="s">
        <v>148</v>
      </c>
      <c r="Q68" s="8" t="s">
        <v>232</v>
      </c>
      <c r="R68" s="7" t="s">
        <v>61</v>
      </c>
      <c r="S68" s="8"/>
      <c r="T68" s="7"/>
      <c r="U68" s="8"/>
      <c r="V68" s="7"/>
      <c r="W68" s="1"/>
      <c r="X68" s="1"/>
      <c r="Y68" s="1"/>
      <c r="Z68" s="1"/>
      <c r="AA68" s="1"/>
      <c r="AB68" s="1"/>
    </row>
    <row r="69" spans="1:28" ht="93.75" customHeight="1" thickBot="1" x14ac:dyDescent="0.25">
      <c r="A69" s="31">
        <v>66</v>
      </c>
      <c r="B69" s="32" t="s">
        <v>216</v>
      </c>
      <c r="C69" s="9" t="s">
        <v>96</v>
      </c>
      <c r="D69" s="48">
        <v>2021</v>
      </c>
      <c r="E69" s="48" t="s">
        <v>1146</v>
      </c>
      <c r="F69" s="10" t="s">
        <v>48</v>
      </c>
      <c r="G69" s="7" t="s">
        <v>97</v>
      </c>
      <c r="H69" s="8" t="s">
        <v>98</v>
      </c>
      <c r="I69" s="7" t="s">
        <v>99</v>
      </c>
      <c r="J69" s="12" t="s">
        <v>329</v>
      </c>
      <c r="K69" s="12" t="s">
        <v>1065</v>
      </c>
      <c r="L69" s="12" t="s">
        <v>1185</v>
      </c>
      <c r="M69" s="11">
        <v>500000000</v>
      </c>
      <c r="N69" s="8" t="s">
        <v>360</v>
      </c>
      <c r="O69" s="7">
        <v>4</v>
      </c>
      <c r="P69" s="7" t="s">
        <v>100</v>
      </c>
      <c r="Q69" s="8" t="s">
        <v>232</v>
      </c>
      <c r="R69" s="7" t="s">
        <v>61</v>
      </c>
      <c r="S69" s="8"/>
      <c r="T69" s="7"/>
      <c r="U69" s="8"/>
      <c r="V69" s="7"/>
      <c r="W69" s="1"/>
      <c r="X69" s="1"/>
      <c r="Y69" s="1"/>
      <c r="Z69" s="1"/>
      <c r="AA69" s="1"/>
      <c r="AB69" s="1"/>
    </row>
    <row r="70" spans="1:28" ht="198" customHeight="1" thickBot="1" x14ac:dyDescent="0.25">
      <c r="A70" s="31">
        <v>67</v>
      </c>
      <c r="B70" s="32" t="s">
        <v>216</v>
      </c>
      <c r="C70" s="9">
        <v>2021002470063</v>
      </c>
      <c r="D70" s="48">
        <v>2021</v>
      </c>
      <c r="E70" s="48" t="s">
        <v>1146</v>
      </c>
      <c r="F70" s="10" t="s">
        <v>48</v>
      </c>
      <c r="G70" s="7" t="s">
        <v>97</v>
      </c>
      <c r="H70" s="8" t="s">
        <v>101</v>
      </c>
      <c r="I70" s="7" t="s">
        <v>102</v>
      </c>
      <c r="J70" s="12" t="s">
        <v>330</v>
      </c>
      <c r="K70" s="12" t="s">
        <v>1075</v>
      </c>
      <c r="L70" s="12" t="s">
        <v>1185</v>
      </c>
      <c r="M70" s="11">
        <v>4556735060</v>
      </c>
      <c r="N70" s="8" t="s">
        <v>360</v>
      </c>
      <c r="O70" s="7">
        <v>10</v>
      </c>
      <c r="P70" s="7" t="s">
        <v>103</v>
      </c>
      <c r="Q70" s="8" t="s">
        <v>232</v>
      </c>
      <c r="R70" s="7" t="s">
        <v>61</v>
      </c>
      <c r="S70" s="8"/>
      <c r="T70" s="7"/>
      <c r="U70" s="8"/>
      <c r="V70" s="7"/>
      <c r="W70" s="1"/>
      <c r="X70" s="1"/>
      <c r="Y70" s="1"/>
      <c r="Z70" s="1"/>
      <c r="AA70" s="1"/>
      <c r="AB70" s="1"/>
    </row>
    <row r="71" spans="1:28" ht="127.5" customHeight="1" thickBot="1" x14ac:dyDescent="0.25">
      <c r="A71" s="31">
        <v>68</v>
      </c>
      <c r="B71" s="32" t="s">
        <v>216</v>
      </c>
      <c r="C71" s="9">
        <v>2022002470005</v>
      </c>
      <c r="D71" s="48">
        <v>2022</v>
      </c>
      <c r="E71" s="48" t="s">
        <v>1146</v>
      </c>
      <c r="F71" s="10" t="s">
        <v>48</v>
      </c>
      <c r="G71" s="7" t="s">
        <v>97</v>
      </c>
      <c r="H71" s="8" t="s">
        <v>141</v>
      </c>
      <c r="I71" s="7" t="s">
        <v>99</v>
      </c>
      <c r="J71" s="12" t="s">
        <v>331</v>
      </c>
      <c r="K71" s="12" t="s">
        <v>331</v>
      </c>
      <c r="L71" s="12" t="s">
        <v>1185</v>
      </c>
      <c r="M71" s="11">
        <v>984240932</v>
      </c>
      <c r="N71" s="8" t="s">
        <v>360</v>
      </c>
      <c r="O71" s="7">
        <v>4</v>
      </c>
      <c r="P71" s="7" t="s">
        <v>142</v>
      </c>
      <c r="Q71" s="8" t="s">
        <v>231</v>
      </c>
      <c r="R71" s="7" t="s">
        <v>61</v>
      </c>
      <c r="S71" s="8"/>
      <c r="T71" s="7"/>
      <c r="U71" s="8"/>
      <c r="V71" s="7"/>
      <c r="W71" s="1"/>
      <c r="X71" s="1"/>
      <c r="Y71" s="1"/>
      <c r="Z71" s="1"/>
      <c r="AA71" s="1"/>
      <c r="AB71" s="1"/>
    </row>
    <row r="72" spans="1:28" ht="81.75" customHeight="1" thickBot="1" x14ac:dyDescent="0.25">
      <c r="A72" s="31">
        <v>69</v>
      </c>
      <c r="B72" s="32" t="s">
        <v>216</v>
      </c>
      <c r="C72" s="9">
        <v>2020002470013</v>
      </c>
      <c r="D72" s="48">
        <v>2020</v>
      </c>
      <c r="E72" s="48" t="s">
        <v>1152</v>
      </c>
      <c r="F72" s="10" t="s">
        <v>1154</v>
      </c>
      <c r="G72" s="7" t="s">
        <v>25</v>
      </c>
      <c r="H72" s="8" t="s">
        <v>26</v>
      </c>
      <c r="I72" s="7" t="s">
        <v>27</v>
      </c>
      <c r="J72" s="12" t="s">
        <v>314</v>
      </c>
      <c r="K72" s="12" t="s">
        <v>314</v>
      </c>
      <c r="L72" s="12" t="s">
        <v>1185</v>
      </c>
      <c r="M72" s="11">
        <v>8517578650</v>
      </c>
      <c r="N72" s="8" t="s">
        <v>360</v>
      </c>
      <c r="O72" s="7">
        <v>1</v>
      </c>
      <c r="P72" s="7" t="s">
        <v>28</v>
      </c>
      <c r="Q72" s="8" t="s">
        <v>231</v>
      </c>
      <c r="R72" s="7" t="s">
        <v>21</v>
      </c>
      <c r="S72" s="8"/>
      <c r="T72" s="7"/>
      <c r="U72" s="8"/>
      <c r="V72" s="7"/>
      <c r="W72" s="1"/>
      <c r="X72" s="1"/>
      <c r="Y72" s="1"/>
      <c r="Z72" s="1"/>
      <c r="AA72" s="1"/>
      <c r="AB72" s="1"/>
    </row>
    <row r="73" spans="1:28" ht="93" customHeight="1" thickBot="1" x14ac:dyDescent="0.25">
      <c r="A73" s="31">
        <v>70</v>
      </c>
      <c r="B73" s="32" t="s">
        <v>216</v>
      </c>
      <c r="C73" s="9">
        <v>2021002470035</v>
      </c>
      <c r="D73" s="48">
        <v>2021</v>
      </c>
      <c r="E73" s="48" t="s">
        <v>1152</v>
      </c>
      <c r="F73" s="10" t="s">
        <v>48</v>
      </c>
      <c r="G73" s="7" t="s">
        <v>25</v>
      </c>
      <c r="H73" s="8" t="s">
        <v>252</v>
      </c>
      <c r="I73" s="7" t="s">
        <v>73</v>
      </c>
      <c r="J73" s="12" t="s">
        <v>301</v>
      </c>
      <c r="K73" s="12" t="s">
        <v>1076</v>
      </c>
      <c r="L73" s="12" t="s">
        <v>1185</v>
      </c>
      <c r="M73" s="11">
        <v>22788032457.360001</v>
      </c>
      <c r="N73" s="8" t="s">
        <v>360</v>
      </c>
      <c r="O73" s="7">
        <v>11</v>
      </c>
      <c r="P73" s="7" t="s">
        <v>74</v>
      </c>
      <c r="Q73" s="8" t="s">
        <v>231</v>
      </c>
      <c r="R73" s="7" t="s">
        <v>21</v>
      </c>
      <c r="S73" s="8"/>
      <c r="T73" s="7"/>
      <c r="U73" s="8"/>
      <c r="V73" s="7"/>
      <c r="W73" s="1"/>
      <c r="X73" s="1"/>
      <c r="Y73" s="1"/>
      <c r="Z73" s="1"/>
      <c r="AA73" s="1"/>
      <c r="AB73" s="1"/>
    </row>
    <row r="74" spans="1:28" ht="115.5" thickBot="1" x14ac:dyDescent="0.25">
      <c r="A74" s="31">
        <v>71</v>
      </c>
      <c r="B74" s="32" t="s">
        <v>213</v>
      </c>
      <c r="C74" s="9">
        <v>2020000100121</v>
      </c>
      <c r="D74" s="48">
        <v>2020</v>
      </c>
      <c r="E74" s="48" t="s">
        <v>1136</v>
      </c>
      <c r="F74" s="10" t="s">
        <v>116</v>
      </c>
      <c r="G74" s="7" t="s">
        <v>17</v>
      </c>
      <c r="H74" s="8" t="s">
        <v>258</v>
      </c>
      <c r="I74" s="7" t="s">
        <v>259</v>
      </c>
      <c r="J74" s="12" t="s">
        <v>301</v>
      </c>
      <c r="K74" s="12" t="s">
        <v>301</v>
      </c>
      <c r="L74" s="12" t="s">
        <v>1185</v>
      </c>
      <c r="M74" s="11">
        <v>10232789937</v>
      </c>
      <c r="N74" s="8" t="s">
        <v>569</v>
      </c>
      <c r="O74" s="7">
        <v>1</v>
      </c>
      <c r="P74" s="7" t="s">
        <v>55</v>
      </c>
      <c r="Q74" s="8" t="s">
        <v>231</v>
      </c>
      <c r="R74" s="7" t="s">
        <v>21</v>
      </c>
      <c r="S74" s="8"/>
      <c r="T74" s="7"/>
      <c r="U74" s="8"/>
      <c r="V74" s="7"/>
      <c r="W74" s="1"/>
      <c r="X74" s="1"/>
      <c r="Y74" s="1"/>
      <c r="Z74" s="1"/>
      <c r="AA74" s="1"/>
      <c r="AB74" s="1"/>
    </row>
    <row r="75" spans="1:28" ht="93.75" customHeight="1" thickBot="1" x14ac:dyDescent="0.25">
      <c r="A75" s="31">
        <v>72</v>
      </c>
      <c r="B75" s="32" t="s">
        <v>214</v>
      </c>
      <c r="C75" s="9">
        <v>2022002470058</v>
      </c>
      <c r="D75" s="48">
        <v>2022</v>
      </c>
      <c r="E75" s="48" t="s">
        <v>1149</v>
      </c>
      <c r="F75" s="10" t="s">
        <v>153</v>
      </c>
      <c r="G75" s="7" t="s">
        <v>194</v>
      </c>
      <c r="H75" s="17" t="s">
        <v>277</v>
      </c>
      <c r="I75" s="7" t="s">
        <v>267</v>
      </c>
      <c r="J75" s="12" t="s">
        <v>1023</v>
      </c>
      <c r="K75" s="12" t="s">
        <v>332</v>
      </c>
      <c r="L75" s="12" t="s">
        <v>1203</v>
      </c>
      <c r="M75" s="11">
        <v>77536199</v>
      </c>
      <c r="N75" s="8" t="s">
        <v>360</v>
      </c>
      <c r="O75" s="7">
        <v>2</v>
      </c>
      <c r="P75" s="7" t="s">
        <v>417</v>
      </c>
      <c r="Q75" s="8" t="s">
        <v>231</v>
      </c>
      <c r="R75" s="7" t="s">
        <v>16</v>
      </c>
      <c r="S75" s="8"/>
      <c r="T75" s="7"/>
      <c r="U75" s="8"/>
      <c r="V75" s="7"/>
      <c r="W75" s="1"/>
      <c r="X75" s="1"/>
      <c r="Y75" s="1"/>
      <c r="Z75" s="1"/>
      <c r="AA75" s="1"/>
      <c r="AB75" s="1"/>
    </row>
    <row r="76" spans="1:28" ht="72.75" customHeight="1" thickBot="1" x14ac:dyDescent="0.25">
      <c r="A76" s="31">
        <v>73</v>
      </c>
      <c r="B76" s="32" t="s">
        <v>214</v>
      </c>
      <c r="C76" s="9">
        <v>2021002470062</v>
      </c>
      <c r="D76" s="48">
        <v>2021</v>
      </c>
      <c r="E76" s="48" t="s">
        <v>1149</v>
      </c>
      <c r="F76" s="10" t="s">
        <v>153</v>
      </c>
      <c r="G76" s="7" t="s">
        <v>194</v>
      </c>
      <c r="H76" s="17" t="s">
        <v>278</v>
      </c>
      <c r="I76" s="7" t="s">
        <v>268</v>
      </c>
      <c r="J76" s="7" t="s">
        <v>327</v>
      </c>
      <c r="K76" s="111" t="s">
        <v>1077</v>
      </c>
      <c r="L76" s="12" t="s">
        <v>1185</v>
      </c>
      <c r="M76" s="11">
        <v>400974933.31</v>
      </c>
      <c r="N76" s="8" t="s">
        <v>360</v>
      </c>
      <c r="O76" s="7">
        <v>2</v>
      </c>
      <c r="P76" s="7" t="s">
        <v>336</v>
      </c>
      <c r="Q76" s="8" t="s">
        <v>231</v>
      </c>
      <c r="R76" s="7" t="s">
        <v>61</v>
      </c>
      <c r="S76" s="8"/>
      <c r="T76" s="7"/>
      <c r="U76" s="8"/>
      <c r="V76" s="7"/>
      <c r="W76" s="1"/>
      <c r="X76" s="1"/>
      <c r="Y76" s="1"/>
      <c r="Z76" s="1"/>
      <c r="AA76" s="1"/>
      <c r="AB76" s="1"/>
    </row>
    <row r="77" spans="1:28" ht="75.75" customHeight="1" thickBot="1" x14ac:dyDescent="0.25">
      <c r="A77" s="31">
        <v>74</v>
      </c>
      <c r="B77" s="32" t="s">
        <v>350</v>
      </c>
      <c r="C77" s="9">
        <v>2021000020087</v>
      </c>
      <c r="D77" s="48">
        <v>2021</v>
      </c>
      <c r="E77" s="48" t="s">
        <v>1153</v>
      </c>
      <c r="F77" s="10" t="s">
        <v>572</v>
      </c>
      <c r="G77" s="7" t="s">
        <v>573</v>
      </c>
      <c r="H77" s="21" t="s">
        <v>346</v>
      </c>
      <c r="I77" s="21" t="s">
        <v>346</v>
      </c>
      <c r="J77" s="12" t="s">
        <v>1096</v>
      </c>
      <c r="K77" s="12" t="s">
        <v>1078</v>
      </c>
      <c r="L77" s="12" t="s">
        <v>1185</v>
      </c>
      <c r="M77" s="11">
        <v>64273309425</v>
      </c>
      <c r="N77" s="8" t="s">
        <v>352</v>
      </c>
      <c r="O77" s="7">
        <v>14</v>
      </c>
      <c r="P77" s="7" t="s">
        <v>595</v>
      </c>
      <c r="Q77" s="7" t="s">
        <v>231</v>
      </c>
      <c r="R77" s="7" t="s">
        <v>61</v>
      </c>
      <c r="S77" s="8"/>
      <c r="T77" s="7"/>
      <c r="U77" s="8"/>
      <c r="V77" s="7"/>
      <c r="W77" s="1"/>
      <c r="X77" s="1"/>
      <c r="Y77" s="1"/>
      <c r="Z77" s="1"/>
      <c r="AA77" s="1"/>
      <c r="AB77" s="1"/>
    </row>
    <row r="78" spans="1:28" ht="75.75" customHeight="1" thickBot="1" x14ac:dyDescent="0.25">
      <c r="A78" s="31">
        <v>75</v>
      </c>
      <c r="B78" s="32" t="s">
        <v>363</v>
      </c>
      <c r="C78" s="9">
        <v>2021002470044</v>
      </c>
      <c r="D78" s="48">
        <v>2021</v>
      </c>
      <c r="E78" s="48" t="s">
        <v>1159</v>
      </c>
      <c r="F78" s="10" t="s">
        <v>344</v>
      </c>
      <c r="G78" s="7" t="s">
        <v>568</v>
      </c>
      <c r="H78" s="7" t="s">
        <v>345</v>
      </c>
      <c r="I78" s="7" t="s">
        <v>345</v>
      </c>
      <c r="J78" s="7" t="s">
        <v>1097</v>
      </c>
      <c r="K78" s="7" t="s">
        <v>1098</v>
      </c>
      <c r="L78" s="12" t="s">
        <v>1185</v>
      </c>
      <c r="M78" s="11">
        <v>7692827191</v>
      </c>
      <c r="N78" s="8" t="s">
        <v>114</v>
      </c>
      <c r="O78" s="12"/>
      <c r="P78" s="12"/>
      <c r="Q78" s="7" t="s">
        <v>231</v>
      </c>
      <c r="R78" s="7" t="s">
        <v>61</v>
      </c>
      <c r="S78" s="8"/>
      <c r="T78" s="7"/>
      <c r="U78" s="8"/>
      <c r="V78" s="7"/>
      <c r="W78" s="1"/>
      <c r="X78" s="1"/>
      <c r="Y78" s="1"/>
      <c r="Z78" s="1"/>
      <c r="AA78" s="1"/>
      <c r="AB78" s="1"/>
    </row>
    <row r="79" spans="1:28" ht="91.5" hidden="1" customHeight="1" thickBot="1" x14ac:dyDescent="0.25">
      <c r="A79" s="31">
        <v>76</v>
      </c>
      <c r="B79" s="32" t="s">
        <v>216</v>
      </c>
      <c r="C79" s="9">
        <v>2020000020046</v>
      </c>
      <c r="D79" s="48">
        <v>2020</v>
      </c>
      <c r="E79" s="48" t="s">
        <v>1131</v>
      </c>
      <c r="F79" s="10" t="s">
        <v>57</v>
      </c>
      <c r="G79" s="7" t="s">
        <v>208</v>
      </c>
      <c r="H79" s="16" t="s">
        <v>281</v>
      </c>
      <c r="I79" s="8" t="s">
        <v>273</v>
      </c>
      <c r="J79" s="12" t="s">
        <v>333</v>
      </c>
      <c r="K79" s="12" t="s">
        <v>333</v>
      </c>
      <c r="L79" s="12" t="s">
        <v>1189</v>
      </c>
      <c r="M79" s="11">
        <v>6731000000</v>
      </c>
      <c r="N79" s="8" t="s">
        <v>114</v>
      </c>
      <c r="O79" s="12">
        <v>2</v>
      </c>
      <c r="P79" s="12" t="s">
        <v>341</v>
      </c>
      <c r="Q79" s="8" t="s">
        <v>231</v>
      </c>
      <c r="R79" s="7" t="s">
        <v>65</v>
      </c>
      <c r="S79" s="8"/>
      <c r="T79" s="7"/>
      <c r="U79" s="8"/>
      <c r="V79" s="7"/>
      <c r="W79" s="1"/>
      <c r="X79" s="1"/>
      <c r="Y79" s="1"/>
      <c r="Z79" s="1"/>
      <c r="AA79" s="1"/>
      <c r="AB79" s="1"/>
    </row>
    <row r="80" spans="1:28" ht="91.5" hidden="1" customHeight="1" thickBot="1" x14ac:dyDescent="0.25">
      <c r="A80" s="31">
        <v>77</v>
      </c>
      <c r="B80" s="32" t="s">
        <v>216</v>
      </c>
      <c r="C80" s="9">
        <v>2022002470051</v>
      </c>
      <c r="D80" s="48">
        <v>2022</v>
      </c>
      <c r="E80" s="48" t="s">
        <v>1131</v>
      </c>
      <c r="F80" s="10" t="s">
        <v>57</v>
      </c>
      <c r="G80" s="7" t="s">
        <v>208</v>
      </c>
      <c r="H80" s="7" t="s">
        <v>338</v>
      </c>
      <c r="I80" s="8" t="s">
        <v>339</v>
      </c>
      <c r="J80" s="12" t="s">
        <v>1025</v>
      </c>
      <c r="K80" s="12" t="s">
        <v>340</v>
      </c>
      <c r="L80" s="12" t="s">
        <v>1189</v>
      </c>
      <c r="M80" s="11">
        <v>18012733776.700001</v>
      </c>
      <c r="N80" s="8" t="s">
        <v>360</v>
      </c>
      <c r="O80" s="12">
        <v>1</v>
      </c>
      <c r="P80" s="12" t="s">
        <v>415</v>
      </c>
      <c r="Q80" s="8" t="s">
        <v>231</v>
      </c>
      <c r="R80" s="7" t="s">
        <v>65</v>
      </c>
      <c r="S80" s="8"/>
      <c r="T80" s="7"/>
      <c r="U80" s="8"/>
      <c r="V80" s="7"/>
      <c r="W80" s="1"/>
      <c r="X80" s="1"/>
      <c r="Y80" s="1"/>
      <c r="Z80" s="1"/>
      <c r="AA80" s="1"/>
      <c r="AB80" s="1"/>
    </row>
    <row r="81" spans="1:28" ht="91.5" customHeight="1" thickBot="1" x14ac:dyDescent="0.25">
      <c r="A81" s="31">
        <v>78</v>
      </c>
      <c r="B81" s="32" t="s">
        <v>508</v>
      </c>
      <c r="C81" s="9">
        <v>2023002470001</v>
      </c>
      <c r="D81" s="48">
        <v>2023</v>
      </c>
      <c r="E81" s="48" t="s">
        <v>1132</v>
      </c>
      <c r="F81" s="10" t="s">
        <v>48</v>
      </c>
      <c r="G81" s="7" t="s">
        <v>509</v>
      </c>
      <c r="H81" s="7" t="s">
        <v>355</v>
      </c>
      <c r="I81" s="7" t="s">
        <v>355</v>
      </c>
      <c r="J81" s="7" t="s">
        <v>498</v>
      </c>
      <c r="K81" s="7" t="s">
        <v>498</v>
      </c>
      <c r="L81" s="12" t="s">
        <v>1185</v>
      </c>
      <c r="M81" s="11">
        <v>400000000</v>
      </c>
      <c r="N81" s="8" t="s">
        <v>360</v>
      </c>
      <c r="O81" s="12">
        <v>7</v>
      </c>
      <c r="P81" s="12" t="s">
        <v>510</v>
      </c>
      <c r="Q81" s="8" t="s">
        <v>231</v>
      </c>
      <c r="R81" s="7" t="s">
        <v>517</v>
      </c>
      <c r="S81" s="8"/>
      <c r="T81" s="7"/>
      <c r="U81" s="8"/>
      <c r="V81" s="7"/>
      <c r="W81" s="1"/>
      <c r="X81" s="1"/>
      <c r="Y81" s="1"/>
      <c r="Z81" s="1"/>
      <c r="AA81" s="1"/>
      <c r="AB81" s="1"/>
    </row>
    <row r="82" spans="1:28" ht="91.5" customHeight="1" thickBot="1" x14ac:dyDescent="0.25">
      <c r="A82" s="31">
        <v>79</v>
      </c>
      <c r="B82" s="32" t="s">
        <v>350</v>
      </c>
      <c r="C82" s="9">
        <v>2023002470002</v>
      </c>
      <c r="D82" s="48">
        <v>2023</v>
      </c>
      <c r="E82" s="48" t="s">
        <v>1130</v>
      </c>
      <c r="F82" s="10" t="s">
        <v>52</v>
      </c>
      <c r="G82" s="7" t="s">
        <v>351</v>
      </c>
      <c r="H82" s="7" t="s">
        <v>347</v>
      </c>
      <c r="I82" s="8" t="s">
        <v>349</v>
      </c>
      <c r="J82" s="12" t="s">
        <v>348</v>
      </c>
      <c r="K82" s="12" t="s">
        <v>348</v>
      </c>
      <c r="L82" s="12" t="s">
        <v>1185</v>
      </c>
      <c r="M82" s="11">
        <v>679057413</v>
      </c>
      <c r="N82" s="8" t="s">
        <v>360</v>
      </c>
      <c r="O82" s="12">
        <v>1</v>
      </c>
      <c r="P82" s="12" t="s">
        <v>511</v>
      </c>
      <c r="Q82" s="8" t="s">
        <v>231</v>
      </c>
      <c r="R82" s="7" t="s">
        <v>21</v>
      </c>
      <c r="S82" s="8"/>
      <c r="T82" s="7"/>
      <c r="U82" s="8"/>
      <c r="V82" s="7"/>
      <c r="W82" s="1"/>
      <c r="X82" s="1"/>
      <c r="Y82" s="1"/>
      <c r="Z82" s="1"/>
      <c r="AA82" s="1"/>
      <c r="AB82" s="1"/>
    </row>
    <row r="83" spans="1:28" ht="91.5" customHeight="1" thickBot="1" x14ac:dyDescent="0.25">
      <c r="A83" s="31">
        <v>80</v>
      </c>
      <c r="B83" s="32" t="s">
        <v>354</v>
      </c>
      <c r="C83" s="9">
        <v>2022002470001</v>
      </c>
      <c r="D83" s="48">
        <v>2022</v>
      </c>
      <c r="E83" s="48" t="s">
        <v>1132</v>
      </c>
      <c r="F83" s="10" t="s">
        <v>48</v>
      </c>
      <c r="G83" s="10" t="s">
        <v>48</v>
      </c>
      <c r="H83" s="7" t="s">
        <v>355</v>
      </c>
      <c r="I83" s="8" t="s">
        <v>356</v>
      </c>
      <c r="J83" s="12" t="s">
        <v>357</v>
      </c>
      <c r="K83" s="12" t="s">
        <v>357</v>
      </c>
      <c r="L83" s="12" t="s">
        <v>1185</v>
      </c>
      <c r="M83" s="11">
        <v>999749000</v>
      </c>
      <c r="N83" s="8" t="s">
        <v>360</v>
      </c>
      <c r="O83" s="12">
        <v>5</v>
      </c>
      <c r="P83" s="12" t="s">
        <v>512</v>
      </c>
      <c r="Q83" s="8" t="s">
        <v>231</v>
      </c>
      <c r="R83" s="7" t="s">
        <v>21</v>
      </c>
      <c r="S83" s="8"/>
      <c r="T83" s="7"/>
      <c r="U83" s="8"/>
      <c r="V83" s="7"/>
      <c r="W83" s="1"/>
      <c r="X83" s="1"/>
      <c r="Y83" s="1"/>
      <c r="Z83" s="1"/>
      <c r="AA83" s="1"/>
      <c r="AB83" s="1"/>
    </row>
    <row r="84" spans="1:28" ht="68.25" hidden="1" customHeight="1" thickBot="1" x14ac:dyDescent="0.25">
      <c r="A84" s="31">
        <v>81</v>
      </c>
      <c r="B84" s="33" t="s">
        <v>354</v>
      </c>
      <c r="C84" s="9">
        <v>2022002470002</v>
      </c>
      <c r="D84" s="9">
        <v>2022</v>
      </c>
      <c r="E84" s="9" t="s">
        <v>1152</v>
      </c>
      <c r="F84" s="7" t="s">
        <v>215</v>
      </c>
      <c r="G84" s="8" t="s">
        <v>362</v>
      </c>
      <c r="H84" s="12" t="s">
        <v>361</v>
      </c>
      <c r="I84" s="11" t="s">
        <v>358</v>
      </c>
      <c r="J84" s="12" t="s">
        <v>359</v>
      </c>
      <c r="K84" s="12" t="s">
        <v>359</v>
      </c>
      <c r="L84" s="12" t="s">
        <v>1200</v>
      </c>
      <c r="M84" s="11">
        <v>141385436</v>
      </c>
      <c r="N84" s="8" t="s">
        <v>360</v>
      </c>
      <c r="O84" s="12">
        <v>1</v>
      </c>
      <c r="P84" s="12" t="s">
        <v>513</v>
      </c>
      <c r="Q84" s="9" t="s">
        <v>231</v>
      </c>
      <c r="R84" s="7" t="s">
        <v>21</v>
      </c>
      <c r="S84" s="8"/>
      <c r="T84" s="7"/>
      <c r="U84" s="8"/>
      <c r="V84" s="7"/>
    </row>
    <row r="85" spans="1:28" ht="79.5" customHeight="1" thickBot="1" x14ac:dyDescent="0.25">
      <c r="A85" s="31">
        <v>82</v>
      </c>
      <c r="B85" s="33" t="s">
        <v>363</v>
      </c>
      <c r="C85" s="9">
        <v>2022002470003</v>
      </c>
      <c r="D85" s="9">
        <v>2022</v>
      </c>
      <c r="E85" s="9" t="s">
        <v>1148</v>
      </c>
      <c r="F85" s="7" t="s">
        <v>57</v>
      </c>
      <c r="G85" s="8" t="s">
        <v>369</v>
      </c>
      <c r="H85" s="12" t="s">
        <v>365</v>
      </c>
      <c r="I85" s="11" t="s">
        <v>366</v>
      </c>
      <c r="J85" s="12" t="s">
        <v>431</v>
      </c>
      <c r="K85" s="12" t="s">
        <v>431</v>
      </c>
      <c r="L85" s="12" t="s">
        <v>1185</v>
      </c>
      <c r="M85" s="11">
        <v>806798500</v>
      </c>
      <c r="N85" s="8" t="s">
        <v>360</v>
      </c>
      <c r="O85" s="12">
        <v>1</v>
      </c>
      <c r="P85" s="12" t="s">
        <v>514</v>
      </c>
      <c r="Q85" s="9" t="s">
        <v>368</v>
      </c>
      <c r="R85" s="7" t="s">
        <v>21</v>
      </c>
      <c r="S85" s="8"/>
      <c r="T85" s="7"/>
      <c r="U85" s="8"/>
      <c r="V85" s="7"/>
    </row>
    <row r="86" spans="1:28" ht="96.75" customHeight="1" thickBot="1" x14ac:dyDescent="0.25">
      <c r="A86" s="31">
        <v>83</v>
      </c>
      <c r="B86" s="32" t="s">
        <v>363</v>
      </c>
      <c r="C86" s="9">
        <v>2022002470004</v>
      </c>
      <c r="D86" s="48">
        <v>2022</v>
      </c>
      <c r="E86" s="48" t="s">
        <v>1144</v>
      </c>
      <c r="F86" s="10" t="s">
        <v>71</v>
      </c>
      <c r="G86" s="10" t="s">
        <v>373</v>
      </c>
      <c r="H86" s="7" t="s">
        <v>370</v>
      </c>
      <c r="I86" s="8" t="s">
        <v>371</v>
      </c>
      <c r="J86" s="12" t="s">
        <v>1028</v>
      </c>
      <c r="K86" s="12" t="s">
        <v>372</v>
      </c>
      <c r="L86" s="12" t="s">
        <v>1185</v>
      </c>
      <c r="M86" s="11">
        <v>99998000</v>
      </c>
      <c r="N86" s="8" t="s">
        <v>360</v>
      </c>
      <c r="O86" s="12">
        <v>3</v>
      </c>
      <c r="P86" s="12" t="s">
        <v>515</v>
      </c>
      <c r="Q86" s="8" t="s">
        <v>368</v>
      </c>
      <c r="R86" s="7" t="s">
        <v>21</v>
      </c>
      <c r="S86" s="8"/>
      <c r="T86" s="7"/>
      <c r="U86" s="8"/>
      <c r="V86" s="7"/>
    </row>
    <row r="87" spans="1:28" ht="86.25" customHeight="1" thickBot="1" x14ac:dyDescent="0.25">
      <c r="A87" s="31">
        <v>84</v>
      </c>
      <c r="B87" s="32" t="s">
        <v>350</v>
      </c>
      <c r="C87" s="9">
        <v>2022002470006</v>
      </c>
      <c r="D87" s="48">
        <v>2022</v>
      </c>
      <c r="E87" s="48" t="s">
        <v>1143</v>
      </c>
      <c r="F87" s="10" t="s">
        <v>215</v>
      </c>
      <c r="G87" s="10" t="s">
        <v>362</v>
      </c>
      <c r="H87" s="7" t="s">
        <v>374</v>
      </c>
      <c r="I87" s="8" t="s">
        <v>375</v>
      </c>
      <c r="J87" s="12" t="s">
        <v>396</v>
      </c>
      <c r="K87" s="12" t="s">
        <v>1029</v>
      </c>
      <c r="L87" s="12" t="s">
        <v>1185</v>
      </c>
      <c r="M87" s="11">
        <v>111128456</v>
      </c>
      <c r="N87" s="8" t="s">
        <v>360</v>
      </c>
      <c r="O87" s="12">
        <v>2</v>
      </c>
      <c r="P87" s="12" t="s">
        <v>516</v>
      </c>
      <c r="Q87" s="8" t="s">
        <v>368</v>
      </c>
      <c r="R87" s="7" t="s">
        <v>21</v>
      </c>
      <c r="S87" s="8"/>
      <c r="T87" s="7"/>
      <c r="U87" s="8"/>
      <c r="V87" s="7"/>
    </row>
    <row r="88" spans="1:28" ht="96" customHeight="1" thickBot="1" x14ac:dyDescent="0.25">
      <c r="A88" s="31">
        <v>85</v>
      </c>
      <c r="B88" s="32" t="s">
        <v>350</v>
      </c>
      <c r="C88" s="9">
        <v>2022002470009</v>
      </c>
      <c r="D88" s="48">
        <v>2022</v>
      </c>
      <c r="E88" s="48" t="s">
        <v>1134</v>
      </c>
      <c r="F88" s="10" t="s">
        <v>80</v>
      </c>
      <c r="G88" s="10" t="s">
        <v>377</v>
      </c>
      <c r="H88" s="7" t="s">
        <v>376</v>
      </c>
      <c r="I88" s="8" t="s">
        <v>378</v>
      </c>
      <c r="J88" s="12" t="s">
        <v>357</v>
      </c>
      <c r="K88" s="12" t="s">
        <v>357</v>
      </c>
      <c r="L88" s="12" t="s">
        <v>1185</v>
      </c>
      <c r="M88" s="11">
        <v>50000000</v>
      </c>
      <c r="N88" s="8" t="s">
        <v>360</v>
      </c>
      <c r="O88" s="12">
        <v>1</v>
      </c>
      <c r="P88" s="12" t="s">
        <v>379</v>
      </c>
      <c r="Q88" s="8" t="s">
        <v>368</v>
      </c>
      <c r="R88" s="7" t="s">
        <v>61</v>
      </c>
      <c r="S88" s="8"/>
      <c r="T88" s="7"/>
      <c r="U88" s="8"/>
      <c r="V88" s="7"/>
    </row>
    <row r="89" spans="1:28" ht="102.75" thickBot="1" x14ac:dyDescent="0.25">
      <c r="A89" s="31">
        <v>86</v>
      </c>
      <c r="B89" s="32" t="s">
        <v>350</v>
      </c>
      <c r="C89" s="9">
        <v>2022002470011</v>
      </c>
      <c r="D89" s="48">
        <v>2022</v>
      </c>
      <c r="E89" s="48" t="s">
        <v>1130</v>
      </c>
      <c r="F89" s="10" t="s">
        <v>380</v>
      </c>
      <c r="G89" s="10" t="s">
        <v>126</v>
      </c>
      <c r="H89" s="7" t="s">
        <v>381</v>
      </c>
      <c r="I89" s="8" t="s">
        <v>382</v>
      </c>
      <c r="J89" s="12" t="s">
        <v>1030</v>
      </c>
      <c r="K89" s="12" t="s">
        <v>383</v>
      </c>
      <c r="L89" s="12" t="s">
        <v>1185</v>
      </c>
      <c r="M89" s="11">
        <v>34752171361</v>
      </c>
      <c r="N89" s="8" t="s">
        <v>360</v>
      </c>
      <c r="O89" s="12">
        <v>1</v>
      </c>
      <c r="P89" s="12" t="s">
        <v>384</v>
      </c>
      <c r="Q89" s="8" t="s">
        <v>368</v>
      </c>
      <c r="R89" s="7" t="s">
        <v>21</v>
      </c>
      <c r="S89" s="8"/>
      <c r="T89" s="7"/>
      <c r="U89" s="8"/>
      <c r="V89" s="7"/>
    </row>
    <row r="90" spans="1:28" ht="93.75" customHeight="1" thickBot="1" x14ac:dyDescent="0.25">
      <c r="A90" s="31">
        <v>87</v>
      </c>
      <c r="B90" s="33" t="s">
        <v>350</v>
      </c>
      <c r="C90" s="9">
        <v>2022002470024</v>
      </c>
      <c r="D90" s="48">
        <v>2022</v>
      </c>
      <c r="E90" s="48" t="s">
        <v>1145</v>
      </c>
      <c r="F90" s="10" t="s">
        <v>389</v>
      </c>
      <c r="G90" s="12" t="s">
        <v>174</v>
      </c>
      <c r="H90" s="11" t="s">
        <v>390</v>
      </c>
      <c r="I90" s="8" t="s">
        <v>391</v>
      </c>
      <c r="J90" s="7" t="s">
        <v>431</v>
      </c>
      <c r="K90" s="7" t="s">
        <v>392</v>
      </c>
      <c r="L90" s="12" t="s">
        <v>1185</v>
      </c>
      <c r="M90" s="11">
        <v>14996000</v>
      </c>
      <c r="N90" s="8" t="s">
        <v>360</v>
      </c>
      <c r="O90" s="12">
        <v>2</v>
      </c>
      <c r="P90" s="12" t="s">
        <v>393</v>
      </c>
      <c r="Q90" s="10" t="s">
        <v>368</v>
      </c>
      <c r="R90" s="7" t="s">
        <v>61</v>
      </c>
      <c r="S90" s="8"/>
      <c r="T90" s="7"/>
      <c r="U90" s="8"/>
      <c r="V90" s="7"/>
    </row>
    <row r="91" spans="1:28" ht="80.25" customHeight="1" thickBot="1" x14ac:dyDescent="0.25">
      <c r="A91" s="31">
        <v>88</v>
      </c>
      <c r="B91" s="27" t="s">
        <v>350</v>
      </c>
      <c r="C91" s="9">
        <v>2022002470033</v>
      </c>
      <c r="D91" s="9">
        <v>2022</v>
      </c>
      <c r="E91" s="9" t="s">
        <v>1143</v>
      </c>
      <c r="F91" s="12" t="s">
        <v>215</v>
      </c>
      <c r="G91" s="11" t="s">
        <v>167</v>
      </c>
      <c r="H91" s="8" t="s">
        <v>394</v>
      </c>
      <c r="I91" s="7" t="s">
        <v>395</v>
      </c>
      <c r="J91" s="11" t="s">
        <v>396</v>
      </c>
      <c r="K91" s="11" t="s">
        <v>396</v>
      </c>
      <c r="L91" s="12" t="s">
        <v>1185</v>
      </c>
      <c r="M91" s="11">
        <v>40000000</v>
      </c>
      <c r="N91" s="8" t="s">
        <v>360</v>
      </c>
      <c r="O91" s="12">
        <v>1</v>
      </c>
      <c r="P91" s="12" t="s">
        <v>397</v>
      </c>
      <c r="Q91" s="7" t="s">
        <v>368</v>
      </c>
      <c r="R91" s="7" t="s">
        <v>21</v>
      </c>
      <c r="S91" s="8"/>
      <c r="T91" s="7"/>
      <c r="U91" s="8"/>
      <c r="V91" s="7"/>
    </row>
    <row r="92" spans="1:28" ht="108.75" customHeight="1" thickBot="1" x14ac:dyDescent="0.25">
      <c r="A92" s="31">
        <v>89</v>
      </c>
      <c r="B92" s="27" t="s">
        <v>398</v>
      </c>
      <c r="C92" s="9">
        <v>2022002470034</v>
      </c>
      <c r="D92" s="9">
        <v>2022</v>
      </c>
      <c r="E92" s="9" t="s">
        <v>1141</v>
      </c>
      <c r="F92" s="12" t="s">
        <v>71</v>
      </c>
      <c r="G92" s="11" t="s">
        <v>92</v>
      </c>
      <c r="H92" s="8" t="s">
        <v>399</v>
      </c>
      <c r="I92" s="7" t="s">
        <v>400</v>
      </c>
      <c r="J92" s="11" t="s">
        <v>357</v>
      </c>
      <c r="K92" s="11" t="s">
        <v>401</v>
      </c>
      <c r="L92" s="12" t="s">
        <v>1185</v>
      </c>
      <c r="M92" s="11">
        <v>140005000</v>
      </c>
      <c r="N92" s="8" t="s">
        <v>360</v>
      </c>
      <c r="O92" s="12">
        <v>2</v>
      </c>
      <c r="P92" s="12" t="s">
        <v>402</v>
      </c>
      <c r="Q92" s="7" t="s">
        <v>368</v>
      </c>
      <c r="R92" s="7" t="s">
        <v>61</v>
      </c>
      <c r="S92" s="8"/>
      <c r="T92" s="7"/>
      <c r="U92" s="8"/>
      <c r="V92" s="7"/>
    </row>
    <row r="93" spans="1:28" ht="65.25" customHeight="1" thickBot="1" x14ac:dyDescent="0.25">
      <c r="A93" s="31">
        <v>90</v>
      </c>
      <c r="B93" s="27" t="s">
        <v>350</v>
      </c>
      <c r="C93" s="9">
        <v>2022002470036</v>
      </c>
      <c r="D93" s="9">
        <v>2022</v>
      </c>
      <c r="E93" s="9" t="s">
        <v>1130</v>
      </c>
      <c r="F93" s="12" t="s">
        <v>380</v>
      </c>
      <c r="G93" s="11" t="s">
        <v>403</v>
      </c>
      <c r="H93" s="8" t="s">
        <v>404</v>
      </c>
      <c r="I93" s="7" t="s">
        <v>405</v>
      </c>
      <c r="J93" s="11" t="s">
        <v>1032</v>
      </c>
      <c r="K93" s="11" t="s">
        <v>406</v>
      </c>
      <c r="L93" s="11" t="s">
        <v>1201</v>
      </c>
      <c r="M93" s="11">
        <v>261901006</v>
      </c>
      <c r="N93" s="8" t="s">
        <v>360</v>
      </c>
      <c r="O93" s="12">
        <v>1</v>
      </c>
      <c r="P93" s="12" t="s">
        <v>407</v>
      </c>
      <c r="Q93" s="7" t="s">
        <v>368</v>
      </c>
      <c r="R93" s="7" t="s">
        <v>21</v>
      </c>
      <c r="S93" s="8"/>
      <c r="T93" s="7"/>
      <c r="U93" s="8"/>
      <c r="V93" s="7"/>
    </row>
    <row r="94" spans="1:28" ht="102.75" hidden="1" customHeight="1" thickBot="1" x14ac:dyDescent="0.25">
      <c r="A94" s="31">
        <v>91</v>
      </c>
      <c r="B94" s="27" t="s">
        <v>350</v>
      </c>
      <c r="C94" s="9">
        <v>2022002470040</v>
      </c>
      <c r="D94" s="9">
        <v>2022</v>
      </c>
      <c r="E94" s="9" t="s">
        <v>1131</v>
      </c>
      <c r="F94" s="12" t="s">
        <v>380</v>
      </c>
      <c r="G94" s="11" t="s">
        <v>126</v>
      </c>
      <c r="H94" s="8" t="s">
        <v>409</v>
      </c>
      <c r="I94" s="7" t="s">
        <v>410</v>
      </c>
      <c r="J94" s="11" t="s">
        <v>1034</v>
      </c>
      <c r="K94" s="11" t="s">
        <v>411</v>
      </c>
      <c r="L94" s="11" t="s">
        <v>1204</v>
      </c>
      <c r="M94" s="11">
        <v>1760000000</v>
      </c>
      <c r="N94" s="8" t="s">
        <v>360</v>
      </c>
      <c r="O94" s="12">
        <v>1</v>
      </c>
      <c r="P94" s="12" t="s">
        <v>412</v>
      </c>
      <c r="Q94" s="7" t="s">
        <v>368</v>
      </c>
      <c r="R94" s="7" t="s">
        <v>21</v>
      </c>
      <c r="S94" s="8"/>
      <c r="T94" s="7"/>
      <c r="U94" s="8"/>
      <c r="V94" s="7"/>
    </row>
    <row r="95" spans="1:28" ht="70.5" hidden="1" customHeight="1" thickBot="1" x14ac:dyDescent="0.25">
      <c r="A95" s="31">
        <v>92</v>
      </c>
      <c r="B95" s="27" t="s">
        <v>398</v>
      </c>
      <c r="C95" s="9">
        <v>2022002470057</v>
      </c>
      <c r="D95" s="9">
        <v>2022</v>
      </c>
      <c r="E95" s="9" t="s">
        <v>1183</v>
      </c>
      <c r="F95" s="12" t="s">
        <v>209</v>
      </c>
      <c r="G95" s="11" t="s">
        <v>344</v>
      </c>
      <c r="H95" s="8" t="s">
        <v>416</v>
      </c>
      <c r="I95" s="8" t="s">
        <v>416</v>
      </c>
      <c r="J95" s="11" t="s">
        <v>1036</v>
      </c>
      <c r="K95" s="11" t="s">
        <v>1036</v>
      </c>
      <c r="L95" s="11" t="s">
        <v>1192</v>
      </c>
      <c r="M95" s="11">
        <v>10257572980</v>
      </c>
      <c r="N95" s="8" t="s">
        <v>360</v>
      </c>
      <c r="O95" s="12"/>
      <c r="P95" s="12"/>
      <c r="Q95" s="7" t="s">
        <v>368</v>
      </c>
      <c r="R95" s="7" t="s">
        <v>21</v>
      </c>
      <c r="S95" s="8"/>
      <c r="T95" s="7"/>
      <c r="U95" s="8"/>
      <c r="V95" s="7"/>
    </row>
    <row r="96" spans="1:28" ht="72" customHeight="1" thickBot="1" x14ac:dyDescent="0.25">
      <c r="A96" s="31">
        <v>93</v>
      </c>
      <c r="B96" s="55" t="s">
        <v>350</v>
      </c>
      <c r="C96" s="26">
        <v>2022002470059</v>
      </c>
      <c r="D96" s="26">
        <v>2022</v>
      </c>
      <c r="E96" s="26" t="s">
        <v>1147</v>
      </c>
      <c r="F96" s="56" t="s">
        <v>80</v>
      </c>
      <c r="G96" s="20" t="s">
        <v>80</v>
      </c>
      <c r="H96" s="57" t="s">
        <v>418</v>
      </c>
      <c r="I96" s="25" t="s">
        <v>419</v>
      </c>
      <c r="J96" s="20" t="s">
        <v>631</v>
      </c>
      <c r="K96" s="20" t="s">
        <v>420</v>
      </c>
      <c r="L96" s="12" t="s">
        <v>1185</v>
      </c>
      <c r="M96" s="20">
        <v>667446000</v>
      </c>
      <c r="N96" s="57" t="s">
        <v>360</v>
      </c>
      <c r="O96" s="12">
        <v>1</v>
      </c>
      <c r="P96" s="12" t="s">
        <v>421</v>
      </c>
      <c r="Q96" s="25" t="s">
        <v>368</v>
      </c>
      <c r="R96" s="25" t="s">
        <v>21</v>
      </c>
      <c r="S96" s="8"/>
      <c r="T96" s="7"/>
      <c r="U96" s="8"/>
      <c r="V96" s="7"/>
    </row>
    <row r="97" spans="1:31" ht="72" hidden="1" customHeight="1" thickBot="1" x14ac:dyDescent="0.25">
      <c r="A97" s="31">
        <v>94</v>
      </c>
      <c r="B97" s="32" t="s">
        <v>350</v>
      </c>
      <c r="C97" s="9">
        <v>2022002470060</v>
      </c>
      <c r="D97" s="48">
        <v>2022</v>
      </c>
      <c r="E97" s="48" t="s">
        <v>1131</v>
      </c>
      <c r="F97" s="10" t="s">
        <v>380</v>
      </c>
      <c r="G97" s="7" t="s">
        <v>600</v>
      </c>
      <c r="H97" s="16" t="s">
        <v>597</v>
      </c>
      <c r="I97" s="8" t="s">
        <v>598</v>
      </c>
      <c r="J97" s="12" t="s">
        <v>1038</v>
      </c>
      <c r="K97" s="12" t="s">
        <v>1040</v>
      </c>
      <c r="L97" s="12" t="s">
        <v>1190</v>
      </c>
      <c r="M97" s="11">
        <v>33661821785</v>
      </c>
      <c r="N97" s="8" t="s">
        <v>114</v>
      </c>
      <c r="O97" s="12">
        <v>1</v>
      </c>
      <c r="P97" s="12" t="s">
        <v>601</v>
      </c>
      <c r="Q97" s="8" t="s">
        <v>368</v>
      </c>
      <c r="R97" s="7" t="s">
        <v>21</v>
      </c>
      <c r="S97" s="8"/>
      <c r="T97" s="7"/>
      <c r="U97" s="8"/>
      <c r="V97" s="7"/>
    </row>
    <row r="98" spans="1:31" ht="73.5" customHeight="1" thickBot="1" x14ac:dyDescent="0.25">
      <c r="A98" s="31">
        <v>95</v>
      </c>
      <c r="B98" s="27" t="s">
        <v>398</v>
      </c>
      <c r="C98" s="9">
        <v>2022002470061</v>
      </c>
      <c r="D98" s="9">
        <v>2022</v>
      </c>
      <c r="E98" s="9" t="s">
        <v>1139</v>
      </c>
      <c r="F98" s="12" t="s">
        <v>423</v>
      </c>
      <c r="G98" s="11" t="s">
        <v>423</v>
      </c>
      <c r="H98" s="8" t="s">
        <v>422</v>
      </c>
      <c r="I98" s="7" t="s">
        <v>424</v>
      </c>
      <c r="J98" s="11" t="s">
        <v>1041</v>
      </c>
      <c r="K98" s="11" t="s">
        <v>425</v>
      </c>
      <c r="L98" s="12" t="s">
        <v>1185</v>
      </c>
      <c r="M98" s="11">
        <v>185199427.16999999</v>
      </c>
      <c r="N98" s="8" t="s">
        <v>360</v>
      </c>
      <c r="O98" s="12">
        <v>3</v>
      </c>
      <c r="P98" s="12" t="s">
        <v>426</v>
      </c>
      <c r="Q98" s="7" t="s">
        <v>368</v>
      </c>
      <c r="R98" s="7" t="s">
        <v>21</v>
      </c>
      <c r="S98" s="8"/>
      <c r="T98" s="7"/>
      <c r="U98" s="8"/>
      <c r="V98" s="7"/>
    </row>
    <row r="99" spans="1:31" ht="73.5" customHeight="1" thickBot="1" x14ac:dyDescent="0.25">
      <c r="A99" s="31">
        <v>96</v>
      </c>
      <c r="B99" s="27" t="s">
        <v>428</v>
      </c>
      <c r="C99" s="9">
        <v>2022002470062</v>
      </c>
      <c r="D99" s="9">
        <v>2022</v>
      </c>
      <c r="E99" s="9" t="s">
        <v>1131</v>
      </c>
      <c r="F99" s="12" t="s">
        <v>209</v>
      </c>
      <c r="G99" s="11" t="s">
        <v>427</v>
      </c>
      <c r="H99" s="8" t="s">
        <v>62</v>
      </c>
      <c r="I99" s="7" t="s">
        <v>430</v>
      </c>
      <c r="J99" s="11" t="s">
        <v>431</v>
      </c>
      <c r="K99" s="11" t="s">
        <v>431</v>
      </c>
      <c r="L99" s="12" t="s">
        <v>1185</v>
      </c>
      <c r="M99" s="11">
        <v>2572915673</v>
      </c>
      <c r="N99" s="8" t="s">
        <v>360</v>
      </c>
      <c r="O99" s="12">
        <v>2</v>
      </c>
      <c r="P99" s="12" t="s">
        <v>432</v>
      </c>
      <c r="Q99" s="7" t="s">
        <v>368</v>
      </c>
      <c r="R99" s="7" t="s">
        <v>21</v>
      </c>
      <c r="S99" s="8"/>
      <c r="T99" s="7"/>
      <c r="U99" s="8"/>
      <c r="V99" s="7"/>
    </row>
    <row r="100" spans="1:31" ht="79.5" customHeight="1" thickBot="1" x14ac:dyDescent="0.25">
      <c r="A100" s="31">
        <v>97</v>
      </c>
      <c r="B100" s="27" t="s">
        <v>428</v>
      </c>
      <c r="C100" s="9">
        <v>2022002470065</v>
      </c>
      <c r="D100" s="9">
        <v>2022</v>
      </c>
      <c r="E100" s="9" t="s">
        <v>1141</v>
      </c>
      <c r="F100" s="12" t="s">
        <v>71</v>
      </c>
      <c r="G100" s="11" t="s">
        <v>92</v>
      </c>
      <c r="H100" s="8" t="s">
        <v>429</v>
      </c>
      <c r="I100" s="7" t="s">
        <v>434</v>
      </c>
      <c r="J100" s="11" t="s">
        <v>1042</v>
      </c>
      <c r="K100" s="11" t="s">
        <v>1043</v>
      </c>
      <c r="L100" s="12" t="s">
        <v>1185</v>
      </c>
      <c r="M100" s="11">
        <v>60343266</v>
      </c>
      <c r="N100" s="8" t="s">
        <v>360</v>
      </c>
      <c r="O100" s="12">
        <v>3</v>
      </c>
      <c r="P100" s="12" t="s">
        <v>433</v>
      </c>
      <c r="Q100" s="7" t="s">
        <v>368</v>
      </c>
      <c r="R100" s="7" t="s">
        <v>21</v>
      </c>
      <c r="S100" s="8"/>
      <c r="T100" s="7"/>
      <c r="U100" s="8"/>
      <c r="V100" s="7"/>
    </row>
    <row r="101" spans="1:31" ht="102.75" thickBot="1" x14ac:dyDescent="0.25">
      <c r="A101" s="31">
        <v>98</v>
      </c>
      <c r="B101" s="27" t="s">
        <v>354</v>
      </c>
      <c r="C101" s="9">
        <v>2022002470066</v>
      </c>
      <c r="D101" s="9">
        <v>2022</v>
      </c>
      <c r="E101" s="9" t="s">
        <v>1137</v>
      </c>
      <c r="F101" s="12" t="s">
        <v>48</v>
      </c>
      <c r="G101" s="11" t="s">
        <v>48</v>
      </c>
      <c r="H101" s="8" t="s">
        <v>435</v>
      </c>
      <c r="I101" s="7" t="s">
        <v>436</v>
      </c>
      <c r="J101" s="11" t="s">
        <v>431</v>
      </c>
      <c r="K101" s="11" t="s">
        <v>431</v>
      </c>
      <c r="L101" s="12" t="s">
        <v>1185</v>
      </c>
      <c r="M101" s="11">
        <v>1000000000</v>
      </c>
      <c r="N101" s="8" t="s">
        <v>360</v>
      </c>
      <c r="O101" s="12">
        <v>1</v>
      </c>
      <c r="P101" s="12" t="s">
        <v>148</v>
      </c>
      <c r="Q101" s="7" t="s">
        <v>21</v>
      </c>
      <c r="R101" s="7" t="s">
        <v>21</v>
      </c>
      <c r="S101" s="8"/>
      <c r="T101" s="7"/>
      <c r="U101" s="8"/>
      <c r="V101" s="7"/>
    </row>
    <row r="102" spans="1:31" ht="71.25" customHeight="1" thickBot="1" x14ac:dyDescent="0.25">
      <c r="A102" s="31">
        <v>99</v>
      </c>
      <c r="B102" s="27" t="s">
        <v>398</v>
      </c>
      <c r="C102" s="9">
        <v>2022002470068</v>
      </c>
      <c r="D102" s="9">
        <v>2022</v>
      </c>
      <c r="E102" s="9" t="s">
        <v>1141</v>
      </c>
      <c r="F102" s="12" t="s">
        <v>71</v>
      </c>
      <c r="G102" s="11" t="s">
        <v>92</v>
      </c>
      <c r="H102" s="8" t="s">
        <v>1094</v>
      </c>
      <c r="I102" s="7" t="s">
        <v>437</v>
      </c>
      <c r="J102" s="11" t="s">
        <v>401</v>
      </c>
      <c r="K102" s="11" t="s">
        <v>401</v>
      </c>
      <c r="L102" s="12" t="s">
        <v>1185</v>
      </c>
      <c r="M102" s="11">
        <v>192800000</v>
      </c>
      <c r="N102" s="8" t="s">
        <v>360</v>
      </c>
      <c r="O102" s="12">
        <v>3</v>
      </c>
      <c r="P102" s="12" t="s">
        <v>438</v>
      </c>
      <c r="Q102" s="7" t="s">
        <v>368</v>
      </c>
      <c r="R102" s="7" t="s">
        <v>21</v>
      </c>
      <c r="S102" s="8"/>
      <c r="T102" s="7"/>
      <c r="U102" s="8"/>
      <c r="V102" s="7"/>
    </row>
    <row r="103" spans="1:31" ht="63.75" hidden="1" customHeight="1" thickBot="1" x14ac:dyDescent="0.25">
      <c r="A103" s="31">
        <v>100</v>
      </c>
      <c r="B103" s="27" t="s">
        <v>350</v>
      </c>
      <c r="C103" s="9">
        <v>2022002470069</v>
      </c>
      <c r="D103" s="9">
        <v>2022</v>
      </c>
      <c r="E103" s="9" t="s">
        <v>1130</v>
      </c>
      <c r="F103" s="12" t="s">
        <v>380</v>
      </c>
      <c r="G103" s="11" t="s">
        <v>439</v>
      </c>
      <c r="H103" s="8" t="s">
        <v>440</v>
      </c>
      <c r="I103" s="7" t="s">
        <v>441</v>
      </c>
      <c r="J103" s="11" t="s">
        <v>1044</v>
      </c>
      <c r="K103" s="11" t="s">
        <v>1046</v>
      </c>
      <c r="L103" s="11" t="s">
        <v>1189</v>
      </c>
      <c r="M103" s="11">
        <v>2977626220</v>
      </c>
      <c r="N103" s="8" t="s">
        <v>360</v>
      </c>
      <c r="O103" s="12">
        <v>2</v>
      </c>
      <c r="P103" s="12" t="s">
        <v>442</v>
      </c>
      <c r="Q103" s="7" t="s">
        <v>368</v>
      </c>
      <c r="R103" s="7" t="s">
        <v>21</v>
      </c>
      <c r="S103" s="8"/>
      <c r="T103" s="7"/>
      <c r="U103" s="8"/>
      <c r="V103" s="7"/>
      <c r="W103" s="30"/>
      <c r="X103" s="30"/>
      <c r="Y103" s="29"/>
      <c r="Z103" s="29"/>
      <c r="AA103" s="30"/>
      <c r="AB103" s="30"/>
      <c r="AC103" s="30"/>
      <c r="AD103" s="30"/>
      <c r="AE103" s="30"/>
    </row>
    <row r="104" spans="1:31" ht="100.5" hidden="1" customHeight="1" thickBot="1" x14ac:dyDescent="0.25">
      <c r="A104" s="31">
        <v>101</v>
      </c>
      <c r="B104" s="27" t="s">
        <v>363</v>
      </c>
      <c r="C104" s="9">
        <v>2022002470073</v>
      </c>
      <c r="D104" s="9">
        <v>2022</v>
      </c>
      <c r="E104" s="9" t="s">
        <v>1139</v>
      </c>
      <c r="F104" s="12" t="s">
        <v>443</v>
      </c>
      <c r="G104" s="11" t="s">
        <v>444</v>
      </c>
      <c r="H104" s="8" t="s">
        <v>445</v>
      </c>
      <c r="I104" s="7" t="s">
        <v>446</v>
      </c>
      <c r="J104" s="11" t="s">
        <v>1048</v>
      </c>
      <c r="K104" s="11" t="s">
        <v>1047</v>
      </c>
      <c r="L104" s="11" t="s">
        <v>1191</v>
      </c>
      <c r="M104" s="11">
        <v>36924370</v>
      </c>
      <c r="N104" s="8" t="s">
        <v>360</v>
      </c>
      <c r="O104" s="12">
        <v>3</v>
      </c>
      <c r="P104" s="12" t="s">
        <v>447</v>
      </c>
      <c r="Q104" s="7" t="s">
        <v>368</v>
      </c>
      <c r="R104" s="7" t="s">
        <v>21</v>
      </c>
      <c r="S104" s="8"/>
      <c r="T104" s="7"/>
      <c r="U104" s="8"/>
      <c r="V104" s="7"/>
    </row>
    <row r="105" spans="1:31" ht="56.25" customHeight="1" thickBot="1" x14ac:dyDescent="0.25">
      <c r="A105" s="31">
        <v>102</v>
      </c>
      <c r="B105" s="27" t="s">
        <v>350</v>
      </c>
      <c r="C105" s="9">
        <v>2022002470074</v>
      </c>
      <c r="D105" s="9">
        <v>2022</v>
      </c>
      <c r="E105" s="9" t="s">
        <v>1131</v>
      </c>
      <c r="F105" s="12" t="s">
        <v>380</v>
      </c>
      <c r="G105" s="11" t="s">
        <v>126</v>
      </c>
      <c r="H105" s="8" t="s">
        <v>448</v>
      </c>
      <c r="I105" s="7" t="s">
        <v>449</v>
      </c>
      <c r="J105" s="11" t="s">
        <v>431</v>
      </c>
      <c r="K105" s="11" t="s">
        <v>450</v>
      </c>
      <c r="L105" s="12" t="s">
        <v>1185</v>
      </c>
      <c r="M105" s="11">
        <v>1018312797.6</v>
      </c>
      <c r="N105" s="8" t="s">
        <v>360</v>
      </c>
      <c r="O105" s="12">
        <v>1</v>
      </c>
      <c r="P105" s="12" t="s">
        <v>385</v>
      </c>
      <c r="Q105" s="7" t="s">
        <v>368</v>
      </c>
      <c r="R105" s="7" t="s">
        <v>21</v>
      </c>
      <c r="S105" s="8"/>
      <c r="T105" s="7"/>
      <c r="U105" s="8"/>
      <c r="V105" s="7"/>
    </row>
    <row r="106" spans="1:31" ht="66" customHeight="1" thickBot="1" x14ac:dyDescent="0.25">
      <c r="A106" s="31">
        <v>103</v>
      </c>
      <c r="B106" s="27" t="s">
        <v>398</v>
      </c>
      <c r="C106" s="9">
        <v>2022002470071</v>
      </c>
      <c r="D106" s="9">
        <v>2022</v>
      </c>
      <c r="E106" s="9" t="s">
        <v>1131</v>
      </c>
      <c r="F106" s="12" t="s">
        <v>57</v>
      </c>
      <c r="G106" s="11" t="s">
        <v>364</v>
      </c>
      <c r="H106" s="8" t="s">
        <v>451</v>
      </c>
      <c r="I106" s="7" t="s">
        <v>452</v>
      </c>
      <c r="J106" s="11" t="s">
        <v>431</v>
      </c>
      <c r="K106" s="11" t="s">
        <v>453</v>
      </c>
      <c r="L106" s="12" t="s">
        <v>1185</v>
      </c>
      <c r="M106" s="11">
        <v>1333231752.48</v>
      </c>
      <c r="N106" s="8" t="s">
        <v>360</v>
      </c>
      <c r="O106" s="12">
        <v>1</v>
      </c>
      <c r="P106" s="12" t="s">
        <v>454</v>
      </c>
      <c r="Q106" s="7" t="s">
        <v>368</v>
      </c>
      <c r="R106" s="7" t="s">
        <v>21</v>
      </c>
      <c r="S106" s="8"/>
      <c r="T106" s="7"/>
      <c r="U106" s="8"/>
      <c r="V106" s="7"/>
    </row>
    <row r="107" spans="1:31" ht="81" customHeight="1" thickBot="1" x14ac:dyDescent="0.25">
      <c r="A107" s="31">
        <v>104</v>
      </c>
      <c r="B107" s="27" t="s">
        <v>354</v>
      </c>
      <c r="C107" s="9">
        <v>2022002470075</v>
      </c>
      <c r="D107" s="9">
        <v>2022</v>
      </c>
      <c r="E107" s="9" t="s">
        <v>1143</v>
      </c>
      <c r="F107" s="12" t="s">
        <v>215</v>
      </c>
      <c r="G107" s="11" t="s">
        <v>362</v>
      </c>
      <c r="H107" s="8" t="s">
        <v>455</v>
      </c>
      <c r="I107" s="7" t="s">
        <v>456</v>
      </c>
      <c r="J107" s="11" t="s">
        <v>1050</v>
      </c>
      <c r="K107" s="11" t="s">
        <v>1050</v>
      </c>
      <c r="L107" s="12" t="s">
        <v>1185</v>
      </c>
      <c r="M107" s="11">
        <v>200000000</v>
      </c>
      <c r="N107" s="8" t="s">
        <v>360</v>
      </c>
      <c r="O107" s="12">
        <v>4</v>
      </c>
      <c r="P107" s="12" t="s">
        <v>457</v>
      </c>
      <c r="Q107" s="7" t="s">
        <v>368</v>
      </c>
      <c r="R107" s="7" t="s">
        <v>21</v>
      </c>
      <c r="S107" s="8"/>
      <c r="T107" s="7"/>
      <c r="U107" s="8"/>
      <c r="V107" s="7"/>
    </row>
    <row r="108" spans="1:31" ht="63.75" customHeight="1" thickBot="1" x14ac:dyDescent="0.25">
      <c r="A108" s="31">
        <v>105</v>
      </c>
      <c r="B108" s="27" t="s">
        <v>354</v>
      </c>
      <c r="C108" s="9">
        <v>2022002470076</v>
      </c>
      <c r="D108" s="9">
        <v>2022</v>
      </c>
      <c r="E108" s="9" t="s">
        <v>1146</v>
      </c>
      <c r="F108" s="12" t="s">
        <v>48</v>
      </c>
      <c r="G108" s="11" t="s">
        <v>97</v>
      </c>
      <c r="H108" s="8" t="s">
        <v>141</v>
      </c>
      <c r="I108" s="7" t="s">
        <v>375</v>
      </c>
      <c r="J108" s="11" t="s">
        <v>458</v>
      </c>
      <c r="K108" s="11" t="s">
        <v>458</v>
      </c>
      <c r="L108" s="12" t="s">
        <v>1185</v>
      </c>
      <c r="M108" s="11">
        <v>499923300</v>
      </c>
      <c r="N108" s="8" t="s">
        <v>360</v>
      </c>
      <c r="O108" s="12">
        <v>2</v>
      </c>
      <c r="P108" s="12" t="s">
        <v>459</v>
      </c>
      <c r="Q108" s="7" t="s">
        <v>368</v>
      </c>
      <c r="R108" s="7" t="s">
        <v>21</v>
      </c>
      <c r="S108" s="8"/>
      <c r="T108" s="7"/>
      <c r="U108" s="8"/>
      <c r="V108" s="7"/>
    </row>
    <row r="109" spans="1:31" ht="48" customHeight="1" thickBot="1" x14ac:dyDescent="0.25">
      <c r="A109" s="31">
        <v>106</v>
      </c>
      <c r="B109" s="27" t="s">
        <v>398</v>
      </c>
      <c r="C109" s="9">
        <v>2022002470077</v>
      </c>
      <c r="D109" s="9">
        <v>2022</v>
      </c>
      <c r="E109" s="9" t="s">
        <v>1141</v>
      </c>
      <c r="F109" s="12" t="s">
        <v>71</v>
      </c>
      <c r="G109" s="11" t="s">
        <v>92</v>
      </c>
      <c r="H109" s="8" t="s">
        <v>460</v>
      </c>
      <c r="I109" s="7" t="s">
        <v>461</v>
      </c>
      <c r="J109" s="11" t="s">
        <v>357</v>
      </c>
      <c r="K109" s="11" t="s">
        <v>357</v>
      </c>
      <c r="L109" s="12" t="s">
        <v>1185</v>
      </c>
      <c r="M109" s="11">
        <v>134257809</v>
      </c>
      <c r="N109" s="8" t="s">
        <v>360</v>
      </c>
      <c r="O109" s="12">
        <v>6</v>
      </c>
      <c r="P109" s="12" t="s">
        <v>462</v>
      </c>
      <c r="Q109" s="7" t="s">
        <v>368</v>
      </c>
      <c r="R109" s="10" t="s">
        <v>21</v>
      </c>
      <c r="S109" s="8"/>
      <c r="T109" s="7"/>
      <c r="U109" s="8"/>
      <c r="V109" s="7"/>
      <c r="W109" s="30"/>
      <c r="X109" s="30"/>
      <c r="Y109" s="29"/>
      <c r="Z109" s="29"/>
      <c r="AA109" s="30"/>
      <c r="AB109" s="30"/>
      <c r="AC109" s="30"/>
      <c r="AD109" s="30"/>
      <c r="AE109" s="30"/>
    </row>
    <row r="110" spans="1:31" ht="60.75" customHeight="1" thickBot="1" x14ac:dyDescent="0.25">
      <c r="A110" s="31">
        <v>107</v>
      </c>
      <c r="B110" s="27" t="s">
        <v>350</v>
      </c>
      <c r="C110" s="9">
        <v>2022002470078</v>
      </c>
      <c r="D110" s="9">
        <v>2022</v>
      </c>
      <c r="E110" s="9" t="s">
        <v>1130</v>
      </c>
      <c r="F110" s="12" t="s">
        <v>380</v>
      </c>
      <c r="G110" s="11" t="s">
        <v>403</v>
      </c>
      <c r="H110" s="8" t="s">
        <v>463</v>
      </c>
      <c r="I110" s="7" t="s">
        <v>464</v>
      </c>
      <c r="J110" s="11" t="s">
        <v>465</v>
      </c>
      <c r="K110" s="11" t="s">
        <v>465</v>
      </c>
      <c r="L110" s="12" t="s">
        <v>1185</v>
      </c>
      <c r="M110" s="11">
        <v>244110326</v>
      </c>
      <c r="N110" s="8" t="s">
        <v>360</v>
      </c>
      <c r="O110" s="12">
        <v>1</v>
      </c>
      <c r="P110" s="12" t="s">
        <v>466</v>
      </c>
      <c r="Q110" s="7" t="s">
        <v>368</v>
      </c>
      <c r="R110" s="7" t="s">
        <v>21</v>
      </c>
      <c r="S110" s="8"/>
      <c r="T110" s="7"/>
      <c r="U110" s="8"/>
      <c r="V110" s="7"/>
    </row>
    <row r="111" spans="1:31" ht="70.5" customHeight="1" thickBot="1" x14ac:dyDescent="0.25">
      <c r="A111" s="31">
        <v>108</v>
      </c>
      <c r="B111" s="27" t="s">
        <v>350</v>
      </c>
      <c r="C111" s="9">
        <v>2022002470079</v>
      </c>
      <c r="D111" s="9">
        <v>2022</v>
      </c>
      <c r="E111" s="9" t="s">
        <v>1130</v>
      </c>
      <c r="F111" s="12" t="s">
        <v>380</v>
      </c>
      <c r="G111" s="11" t="s">
        <v>403</v>
      </c>
      <c r="H111" s="8" t="s">
        <v>467</v>
      </c>
      <c r="I111" s="7" t="s">
        <v>468</v>
      </c>
      <c r="J111" s="11" t="s">
        <v>469</v>
      </c>
      <c r="K111" s="11" t="s">
        <v>469</v>
      </c>
      <c r="L111" s="12" t="s">
        <v>1185</v>
      </c>
      <c r="M111" s="11">
        <v>13953032326</v>
      </c>
      <c r="N111" s="8" t="s">
        <v>360</v>
      </c>
      <c r="O111" s="12">
        <v>1</v>
      </c>
      <c r="P111" s="12" t="s">
        <v>470</v>
      </c>
      <c r="Q111" s="7" t="s">
        <v>368</v>
      </c>
      <c r="R111" s="7" t="s">
        <v>21</v>
      </c>
      <c r="S111" s="8"/>
      <c r="T111" s="7"/>
      <c r="U111" s="8"/>
      <c r="V111" s="7"/>
    </row>
    <row r="112" spans="1:31" ht="102.75" thickBot="1" x14ac:dyDescent="0.25">
      <c r="A112" s="31">
        <v>109</v>
      </c>
      <c r="B112" s="31" t="s">
        <v>350</v>
      </c>
      <c r="C112" s="9">
        <v>2022002470080</v>
      </c>
      <c r="D112" s="9">
        <v>2022</v>
      </c>
      <c r="E112" s="9" t="s">
        <v>1130</v>
      </c>
      <c r="F112" s="7" t="s">
        <v>380</v>
      </c>
      <c r="G112" s="7" t="s">
        <v>403</v>
      </c>
      <c r="H112" s="7" t="s">
        <v>471</v>
      </c>
      <c r="I112" s="7" t="s">
        <v>473</v>
      </c>
      <c r="J112" s="7" t="s">
        <v>472</v>
      </c>
      <c r="K112" s="7" t="s">
        <v>472</v>
      </c>
      <c r="L112" s="12" t="s">
        <v>1185</v>
      </c>
      <c r="M112" s="11">
        <v>84694828</v>
      </c>
      <c r="N112" s="8" t="s">
        <v>360</v>
      </c>
      <c r="O112" s="12">
        <v>1</v>
      </c>
      <c r="P112" s="12" t="s">
        <v>474</v>
      </c>
      <c r="Q112" s="7" t="s">
        <v>368</v>
      </c>
      <c r="R112" s="7" t="s">
        <v>21</v>
      </c>
      <c r="S112" s="8"/>
      <c r="T112" s="7"/>
      <c r="U112" s="8"/>
      <c r="V112" s="7"/>
    </row>
    <row r="113" spans="1:22" ht="63" hidden="1" customHeight="1" thickBot="1" x14ac:dyDescent="0.25">
      <c r="A113" s="31">
        <v>110</v>
      </c>
      <c r="B113" s="31" t="s">
        <v>350</v>
      </c>
      <c r="C113" s="9">
        <v>2022002470081</v>
      </c>
      <c r="D113" s="9">
        <v>2022</v>
      </c>
      <c r="E113" s="9" t="s">
        <v>1145</v>
      </c>
      <c r="F113" s="7" t="s">
        <v>475</v>
      </c>
      <c r="G113" s="7" t="s">
        <v>174</v>
      </c>
      <c r="H113" s="7" t="s">
        <v>476</v>
      </c>
      <c r="I113" s="7" t="s">
        <v>477</v>
      </c>
      <c r="J113" s="7" t="s">
        <v>431</v>
      </c>
      <c r="K113" s="7" t="s">
        <v>478</v>
      </c>
      <c r="L113" s="7" t="s">
        <v>1189</v>
      </c>
      <c r="M113" s="11">
        <v>1800000000</v>
      </c>
      <c r="N113" s="8" t="s">
        <v>360</v>
      </c>
      <c r="O113" s="12">
        <v>3</v>
      </c>
      <c r="P113" s="12" t="s">
        <v>479</v>
      </c>
      <c r="Q113" s="7" t="s">
        <v>368</v>
      </c>
      <c r="R113" s="7" t="s">
        <v>21</v>
      </c>
      <c r="S113" s="8"/>
      <c r="T113" s="7"/>
      <c r="U113" s="8"/>
      <c r="V113" s="7"/>
    </row>
    <row r="114" spans="1:22" ht="99" customHeight="1" thickBot="1" x14ac:dyDescent="0.25">
      <c r="A114" s="31">
        <v>111</v>
      </c>
      <c r="B114" s="31" t="s">
        <v>354</v>
      </c>
      <c r="C114" s="9">
        <v>20220024700082</v>
      </c>
      <c r="D114" s="9">
        <v>2022</v>
      </c>
      <c r="E114" s="9" t="s">
        <v>1140</v>
      </c>
      <c r="F114" s="7" t="s">
        <v>215</v>
      </c>
      <c r="G114" s="7" t="s">
        <v>480</v>
      </c>
      <c r="H114" s="7" t="s">
        <v>481</v>
      </c>
      <c r="I114" s="7" t="s">
        <v>482</v>
      </c>
      <c r="J114" s="7" t="s">
        <v>396</v>
      </c>
      <c r="K114" s="7" t="s">
        <v>396</v>
      </c>
      <c r="L114" s="12" t="s">
        <v>1185</v>
      </c>
      <c r="M114" s="11">
        <v>11002795</v>
      </c>
      <c r="N114" s="8" t="s">
        <v>360</v>
      </c>
      <c r="O114" s="12">
        <v>3</v>
      </c>
      <c r="P114" s="12" t="s">
        <v>483</v>
      </c>
      <c r="Q114" s="7" t="s">
        <v>368</v>
      </c>
      <c r="R114" s="7" t="s">
        <v>21</v>
      </c>
      <c r="S114" s="8"/>
      <c r="T114" s="7"/>
      <c r="U114" s="8"/>
      <c r="V114" s="7"/>
    </row>
    <row r="115" spans="1:22" ht="102.75" thickBot="1" x14ac:dyDescent="0.25">
      <c r="A115" s="31">
        <v>112</v>
      </c>
      <c r="B115" s="31" t="s">
        <v>398</v>
      </c>
      <c r="C115" s="9">
        <v>2022002470085</v>
      </c>
      <c r="D115" s="9">
        <v>2022</v>
      </c>
      <c r="E115" s="9" t="s">
        <v>1148</v>
      </c>
      <c r="F115" s="7" t="s">
        <v>484</v>
      </c>
      <c r="G115" s="7" t="s">
        <v>57</v>
      </c>
      <c r="H115" s="7" t="s">
        <v>485</v>
      </c>
      <c r="I115" s="7" t="s">
        <v>486</v>
      </c>
      <c r="J115" s="7" t="s">
        <v>431</v>
      </c>
      <c r="K115" s="7" t="s">
        <v>431</v>
      </c>
      <c r="L115" s="12" t="s">
        <v>1185</v>
      </c>
      <c r="M115" s="11">
        <v>2251745120</v>
      </c>
      <c r="N115" s="8" t="s">
        <v>360</v>
      </c>
      <c r="O115" s="12">
        <v>1</v>
      </c>
      <c r="P115" s="12" t="s">
        <v>203</v>
      </c>
      <c r="Q115" s="7" t="s">
        <v>368</v>
      </c>
      <c r="R115" s="7" t="s">
        <v>21</v>
      </c>
      <c r="S115" s="8"/>
      <c r="T115" s="7"/>
      <c r="U115" s="8"/>
      <c r="V115" s="7"/>
    </row>
    <row r="116" spans="1:22" ht="63.75" customHeight="1" thickBot="1" x14ac:dyDescent="0.25">
      <c r="A116" s="31">
        <v>113</v>
      </c>
      <c r="B116" s="31" t="s">
        <v>487</v>
      </c>
      <c r="C116" s="9">
        <v>2022002470087</v>
      </c>
      <c r="D116" s="9">
        <v>2022</v>
      </c>
      <c r="E116" s="9" t="s">
        <v>1133</v>
      </c>
      <c r="F116" s="7" t="s">
        <v>153</v>
      </c>
      <c r="G116" s="7" t="s">
        <v>488</v>
      </c>
      <c r="H116" s="7" t="s">
        <v>489</v>
      </c>
      <c r="I116" s="7" t="s">
        <v>490</v>
      </c>
      <c r="J116" s="7" t="s">
        <v>498</v>
      </c>
      <c r="K116" s="7" t="s">
        <v>498</v>
      </c>
      <c r="L116" s="12" t="s">
        <v>1185</v>
      </c>
      <c r="M116" s="11">
        <v>3272606819</v>
      </c>
      <c r="N116" s="8" t="s">
        <v>360</v>
      </c>
      <c r="O116" s="12">
        <v>3</v>
      </c>
      <c r="P116" s="12" t="s">
        <v>491</v>
      </c>
      <c r="Q116" s="7" t="s">
        <v>368</v>
      </c>
      <c r="R116" s="7" t="s">
        <v>21</v>
      </c>
      <c r="S116" s="8"/>
      <c r="T116" s="7"/>
      <c r="U116" s="8"/>
      <c r="V116" s="7"/>
    </row>
    <row r="117" spans="1:22" ht="81.75" customHeight="1" thickBot="1" x14ac:dyDescent="0.25">
      <c r="A117" s="31">
        <v>114</v>
      </c>
      <c r="B117" s="31" t="s">
        <v>350</v>
      </c>
      <c r="C117" s="9">
        <v>2023002470003</v>
      </c>
      <c r="D117" s="9">
        <v>2023</v>
      </c>
      <c r="E117" s="9" t="s">
        <v>1133</v>
      </c>
      <c r="F117" s="7" t="s">
        <v>353</v>
      </c>
      <c r="G117" s="7" t="s">
        <v>353</v>
      </c>
      <c r="H117" s="7" t="s">
        <v>505</v>
      </c>
      <c r="I117" s="7" t="s">
        <v>505</v>
      </c>
      <c r="J117" s="7" t="s">
        <v>506</v>
      </c>
      <c r="K117" s="7" t="s">
        <v>506</v>
      </c>
      <c r="L117" s="12" t="s">
        <v>1185</v>
      </c>
      <c r="M117" s="11">
        <v>16640770682</v>
      </c>
      <c r="N117" s="8" t="s">
        <v>360</v>
      </c>
      <c r="O117" s="12">
        <v>15</v>
      </c>
      <c r="P117" s="12" t="s">
        <v>507</v>
      </c>
      <c r="Q117" s="7" t="s">
        <v>368</v>
      </c>
      <c r="R117" s="7" t="s">
        <v>21</v>
      </c>
      <c r="S117" s="8"/>
      <c r="T117" s="7"/>
      <c r="U117" s="8"/>
      <c r="V117" s="7"/>
    </row>
    <row r="118" spans="1:22" ht="79.5" customHeight="1" thickBot="1" x14ac:dyDescent="0.25">
      <c r="A118" s="31">
        <v>115</v>
      </c>
      <c r="B118" s="31" t="s">
        <v>354</v>
      </c>
      <c r="C118" s="9">
        <v>2023002470004</v>
      </c>
      <c r="D118" s="9">
        <v>2023</v>
      </c>
      <c r="E118" s="9" t="s">
        <v>1144</v>
      </c>
      <c r="F118" s="7" t="s">
        <v>48</v>
      </c>
      <c r="G118" s="7" t="s">
        <v>48</v>
      </c>
      <c r="H118" s="7" t="s">
        <v>355</v>
      </c>
      <c r="I118" s="7" t="s">
        <v>355</v>
      </c>
      <c r="J118" s="7" t="s">
        <v>498</v>
      </c>
      <c r="K118" s="7" t="s">
        <v>498</v>
      </c>
      <c r="L118" s="12" t="s">
        <v>1185</v>
      </c>
      <c r="M118" s="11">
        <v>2500000000</v>
      </c>
      <c r="N118" s="8" t="s">
        <v>360</v>
      </c>
      <c r="O118" s="12">
        <v>5</v>
      </c>
      <c r="P118" s="12" t="s">
        <v>504</v>
      </c>
      <c r="Q118" s="7" t="s">
        <v>368</v>
      </c>
      <c r="R118" s="7" t="s">
        <v>21</v>
      </c>
      <c r="S118" s="8"/>
      <c r="T118" s="7"/>
      <c r="U118" s="8"/>
      <c r="V118" s="7"/>
    </row>
    <row r="119" spans="1:22" ht="69.75" hidden="1" customHeight="1" thickBot="1" x14ac:dyDescent="0.25">
      <c r="A119" s="31">
        <v>116</v>
      </c>
      <c r="B119" s="31" t="s">
        <v>350</v>
      </c>
      <c r="C119" s="9">
        <v>2023002470006</v>
      </c>
      <c r="D119" s="9">
        <v>2023</v>
      </c>
      <c r="E119" s="9" t="s">
        <v>1134</v>
      </c>
      <c r="F119" s="7" t="s">
        <v>80</v>
      </c>
      <c r="G119" s="7" t="s">
        <v>80</v>
      </c>
      <c r="H119" s="7" t="s">
        <v>495</v>
      </c>
      <c r="I119" s="7" t="s">
        <v>495</v>
      </c>
      <c r="J119" s="7" t="s">
        <v>496</v>
      </c>
      <c r="K119" s="7" t="s">
        <v>659</v>
      </c>
      <c r="L119" s="7" t="s">
        <v>1192</v>
      </c>
      <c r="M119" s="11">
        <v>65000000</v>
      </c>
      <c r="N119" s="8" t="s">
        <v>360</v>
      </c>
      <c r="O119" s="12">
        <v>5</v>
      </c>
      <c r="P119" s="12" t="s">
        <v>503</v>
      </c>
      <c r="Q119" s="7" t="s">
        <v>368</v>
      </c>
      <c r="R119" s="7" t="s">
        <v>21</v>
      </c>
      <c r="S119" s="8"/>
      <c r="T119" s="7"/>
      <c r="U119" s="8"/>
      <c r="V119" s="7"/>
    </row>
    <row r="120" spans="1:22" ht="56.45" hidden="1" customHeight="1" thickBot="1" x14ac:dyDescent="0.25">
      <c r="A120" s="31">
        <v>117</v>
      </c>
      <c r="B120" s="31" t="s">
        <v>350</v>
      </c>
      <c r="C120" s="9">
        <v>2023002470007</v>
      </c>
      <c r="D120" s="9">
        <v>2023</v>
      </c>
      <c r="E120" s="9" t="s">
        <v>1134</v>
      </c>
      <c r="F120" s="7" t="s">
        <v>80</v>
      </c>
      <c r="G120" s="7" t="s">
        <v>80</v>
      </c>
      <c r="H120" s="7" t="s">
        <v>501</v>
      </c>
      <c r="I120" s="7" t="s">
        <v>501</v>
      </c>
      <c r="J120" s="7" t="s">
        <v>502</v>
      </c>
      <c r="K120" s="7" t="s">
        <v>1051</v>
      </c>
      <c r="L120" s="7" t="s">
        <v>1193</v>
      </c>
      <c r="M120" s="11">
        <v>65226131</v>
      </c>
      <c r="N120" s="8" t="s">
        <v>360</v>
      </c>
      <c r="O120" s="12"/>
      <c r="P120" s="12"/>
      <c r="Q120" s="7" t="s">
        <v>368</v>
      </c>
      <c r="R120" s="7" t="s">
        <v>21</v>
      </c>
      <c r="S120" s="8"/>
      <c r="T120" s="7"/>
      <c r="U120" s="8"/>
      <c r="V120" s="7"/>
    </row>
    <row r="121" spans="1:22" ht="51.75" hidden="1" thickBot="1" x14ac:dyDescent="0.25">
      <c r="A121" s="31">
        <v>118</v>
      </c>
      <c r="B121" s="31" t="s">
        <v>350</v>
      </c>
      <c r="C121" s="9">
        <v>2023002470008</v>
      </c>
      <c r="D121" s="9">
        <v>2023</v>
      </c>
      <c r="E121" s="9" t="s">
        <v>1134</v>
      </c>
      <c r="F121" s="7" t="s">
        <v>80</v>
      </c>
      <c r="G121" s="7" t="s">
        <v>80</v>
      </c>
      <c r="H121" s="7" t="s">
        <v>492</v>
      </c>
      <c r="I121" s="7" t="s">
        <v>492</v>
      </c>
      <c r="J121" s="7" t="s">
        <v>493</v>
      </c>
      <c r="K121" s="7" t="s">
        <v>627</v>
      </c>
      <c r="L121" s="7" t="s">
        <v>626</v>
      </c>
      <c r="M121" s="11">
        <v>26988065</v>
      </c>
      <c r="N121" s="8" t="s">
        <v>360</v>
      </c>
      <c r="O121" s="12">
        <v>1</v>
      </c>
      <c r="P121" s="12" t="s">
        <v>494</v>
      </c>
      <c r="Q121" s="7" t="s">
        <v>368</v>
      </c>
      <c r="R121" s="7" t="s">
        <v>21</v>
      </c>
      <c r="S121" s="8"/>
      <c r="T121" s="7"/>
      <c r="U121" s="8"/>
      <c r="V121" s="7"/>
    </row>
    <row r="122" spans="1:22" ht="51.75" hidden="1" thickBot="1" x14ac:dyDescent="0.25">
      <c r="A122" s="31">
        <v>119</v>
      </c>
      <c r="B122" s="31" t="s">
        <v>350</v>
      </c>
      <c r="C122" s="9">
        <v>2023002470009</v>
      </c>
      <c r="D122" s="9">
        <v>2023</v>
      </c>
      <c r="E122" s="9" t="s">
        <v>1134</v>
      </c>
      <c r="F122" s="7" t="s">
        <v>80</v>
      </c>
      <c r="G122" s="7" t="s">
        <v>80</v>
      </c>
      <c r="H122" s="7" t="s">
        <v>500</v>
      </c>
      <c r="I122" s="7" t="s">
        <v>500</v>
      </c>
      <c r="J122" s="7"/>
      <c r="K122" s="7" t="s">
        <v>628</v>
      </c>
      <c r="L122" s="7" t="s">
        <v>1189</v>
      </c>
      <c r="M122" s="11">
        <v>41988065</v>
      </c>
      <c r="N122" s="8" t="s">
        <v>360</v>
      </c>
      <c r="O122" s="12">
        <v>1</v>
      </c>
      <c r="P122" s="12" t="s">
        <v>494</v>
      </c>
      <c r="Q122" s="7" t="s">
        <v>368</v>
      </c>
      <c r="R122" s="7" t="s">
        <v>21</v>
      </c>
      <c r="S122" s="8"/>
      <c r="T122" s="7"/>
      <c r="U122" s="8"/>
      <c r="V122" s="7"/>
    </row>
    <row r="123" spans="1:22" ht="77.25" customHeight="1" thickBot="1" x14ac:dyDescent="0.25">
      <c r="A123" s="31">
        <v>120</v>
      </c>
      <c r="B123" s="34" t="s">
        <v>487</v>
      </c>
      <c r="C123" s="26">
        <v>2023002470010</v>
      </c>
      <c r="D123" s="26">
        <v>2023</v>
      </c>
      <c r="E123" s="26" t="s">
        <v>1133</v>
      </c>
      <c r="F123" s="25" t="s">
        <v>153</v>
      </c>
      <c r="G123" s="25" t="s">
        <v>427</v>
      </c>
      <c r="H123" s="25" t="s">
        <v>497</v>
      </c>
      <c r="I123" s="25" t="s">
        <v>497</v>
      </c>
      <c r="J123" s="25" t="s">
        <v>498</v>
      </c>
      <c r="K123" s="25" t="s">
        <v>498</v>
      </c>
      <c r="L123" s="12" t="s">
        <v>1185</v>
      </c>
      <c r="M123" s="20">
        <v>215000000</v>
      </c>
      <c r="N123" s="8" t="s">
        <v>360</v>
      </c>
      <c r="O123" s="12">
        <v>6</v>
      </c>
      <c r="P123" s="12" t="s">
        <v>499</v>
      </c>
      <c r="Q123" s="25" t="s">
        <v>368</v>
      </c>
      <c r="R123" s="25" t="s">
        <v>21</v>
      </c>
      <c r="S123" s="8"/>
      <c r="T123" s="7"/>
      <c r="U123" s="8"/>
      <c r="V123" s="7"/>
    </row>
    <row r="124" spans="1:22" ht="103.5" customHeight="1" thickBot="1" x14ac:dyDescent="0.25">
      <c r="A124" s="31">
        <v>121</v>
      </c>
      <c r="B124" s="34" t="s">
        <v>519</v>
      </c>
      <c r="C124" s="26">
        <v>20230024740011</v>
      </c>
      <c r="D124" s="26">
        <v>2023</v>
      </c>
      <c r="E124" s="26" t="s">
        <v>1135</v>
      </c>
      <c r="F124" s="25" t="s">
        <v>520</v>
      </c>
      <c r="G124" s="25" t="s">
        <v>521</v>
      </c>
      <c r="H124" s="25" t="s">
        <v>522</v>
      </c>
      <c r="I124" s="25" t="s">
        <v>523</v>
      </c>
      <c r="J124" s="25"/>
      <c r="K124" s="7" t="s">
        <v>631</v>
      </c>
      <c r="L124" s="12" t="s">
        <v>1185</v>
      </c>
      <c r="M124" s="20">
        <v>300000000</v>
      </c>
      <c r="N124" s="8" t="s">
        <v>360</v>
      </c>
      <c r="O124" s="12">
        <v>8</v>
      </c>
      <c r="P124" s="12" t="s">
        <v>524</v>
      </c>
      <c r="Q124" s="25" t="s">
        <v>368</v>
      </c>
      <c r="R124" s="25" t="s">
        <v>21</v>
      </c>
      <c r="S124" s="8"/>
      <c r="T124" s="7"/>
      <c r="U124" s="8"/>
      <c r="V124" s="7"/>
    </row>
    <row r="125" spans="1:22" ht="99.75" customHeight="1" thickBot="1" x14ac:dyDescent="0.25">
      <c r="A125" s="31">
        <v>122</v>
      </c>
      <c r="B125" s="31" t="s">
        <v>350</v>
      </c>
      <c r="C125" s="9">
        <v>2023002470012</v>
      </c>
      <c r="D125" s="9">
        <v>2023</v>
      </c>
      <c r="E125" s="9" t="s">
        <v>1134</v>
      </c>
      <c r="F125" s="7" t="s">
        <v>525</v>
      </c>
      <c r="G125" s="7" t="s">
        <v>80</v>
      </c>
      <c r="H125" s="7" t="s">
        <v>418</v>
      </c>
      <c r="I125" s="7" t="s">
        <v>526</v>
      </c>
      <c r="J125" s="7">
        <v>100</v>
      </c>
      <c r="K125" s="7" t="s">
        <v>532</v>
      </c>
      <c r="L125" s="12" t="s">
        <v>1185</v>
      </c>
      <c r="M125" s="28">
        <v>655524168</v>
      </c>
      <c r="N125" s="8" t="s">
        <v>360</v>
      </c>
      <c r="O125" s="12">
        <v>2</v>
      </c>
      <c r="P125" s="12" t="s">
        <v>527</v>
      </c>
      <c r="Q125" s="7" t="s">
        <v>368</v>
      </c>
      <c r="R125" s="7" t="s">
        <v>21</v>
      </c>
      <c r="S125" s="8"/>
      <c r="T125" s="7"/>
      <c r="U125" s="8"/>
      <c r="V125" s="7"/>
    </row>
    <row r="126" spans="1:22" ht="135.75" hidden="1" customHeight="1" thickBot="1" x14ac:dyDescent="0.25">
      <c r="A126" s="31">
        <v>123</v>
      </c>
      <c r="B126" s="31" t="s">
        <v>350</v>
      </c>
      <c r="C126" s="9">
        <v>2023002470013</v>
      </c>
      <c r="D126" s="9">
        <v>2023</v>
      </c>
      <c r="E126" s="9" t="s">
        <v>1133</v>
      </c>
      <c r="F126" s="7" t="s">
        <v>528</v>
      </c>
      <c r="G126" s="7" t="s">
        <v>529</v>
      </c>
      <c r="H126" s="7" t="s">
        <v>530</v>
      </c>
      <c r="I126" s="7" t="s">
        <v>531</v>
      </c>
      <c r="J126" s="7" t="s">
        <v>532</v>
      </c>
      <c r="K126" s="7" t="s">
        <v>536</v>
      </c>
      <c r="L126" s="7" t="s">
        <v>1194</v>
      </c>
      <c r="M126" s="28">
        <v>149735972</v>
      </c>
      <c r="N126" s="8" t="s">
        <v>360</v>
      </c>
      <c r="O126" s="12">
        <v>1</v>
      </c>
      <c r="P126" s="12" t="s">
        <v>533</v>
      </c>
      <c r="Q126" s="7" t="s">
        <v>368</v>
      </c>
      <c r="R126" s="7" t="s">
        <v>21</v>
      </c>
      <c r="S126" s="8"/>
      <c r="T126" s="7"/>
      <c r="U126" s="8"/>
      <c r="V126" s="7"/>
    </row>
    <row r="127" spans="1:22" ht="93.75" hidden="1" customHeight="1" thickBot="1" x14ac:dyDescent="0.25">
      <c r="A127" s="31">
        <v>124</v>
      </c>
      <c r="B127" s="31" t="s">
        <v>350</v>
      </c>
      <c r="C127" s="9">
        <v>2023002470017</v>
      </c>
      <c r="D127" s="9">
        <v>2023</v>
      </c>
      <c r="E127" s="9" t="s">
        <v>1130</v>
      </c>
      <c r="F127" s="7" t="s">
        <v>380</v>
      </c>
      <c r="G127" s="7" t="s">
        <v>534</v>
      </c>
      <c r="H127" s="7" t="s">
        <v>535</v>
      </c>
      <c r="I127" s="7" t="s">
        <v>535</v>
      </c>
      <c r="J127" s="7" t="s">
        <v>536</v>
      </c>
      <c r="K127" s="7" t="s">
        <v>636</v>
      </c>
      <c r="L127" s="7" t="s">
        <v>635</v>
      </c>
      <c r="M127" s="28">
        <v>1844424200</v>
      </c>
      <c r="N127" s="8" t="s">
        <v>360</v>
      </c>
      <c r="O127" s="12">
        <v>1</v>
      </c>
      <c r="P127" s="12" t="s">
        <v>537</v>
      </c>
      <c r="Q127" s="7" t="s">
        <v>368</v>
      </c>
      <c r="R127" s="7" t="s">
        <v>21</v>
      </c>
      <c r="S127" s="8"/>
      <c r="T127" s="7"/>
      <c r="U127" s="8"/>
      <c r="V127" s="7"/>
    </row>
    <row r="128" spans="1:22" ht="90.75" customHeight="1" thickBot="1" x14ac:dyDescent="0.25">
      <c r="A128" s="31">
        <v>125</v>
      </c>
      <c r="B128" s="31" t="s">
        <v>487</v>
      </c>
      <c r="C128" s="9">
        <v>2023002470020</v>
      </c>
      <c r="D128" s="9">
        <v>2023</v>
      </c>
      <c r="E128" s="9" t="s">
        <v>1142</v>
      </c>
      <c r="F128" s="7" t="s">
        <v>570</v>
      </c>
      <c r="G128" s="7" t="s">
        <v>571</v>
      </c>
      <c r="H128" s="7" t="s">
        <v>544</v>
      </c>
      <c r="I128" s="7" t="s">
        <v>544</v>
      </c>
      <c r="J128" s="7" t="s">
        <v>546</v>
      </c>
      <c r="K128" s="7" t="s">
        <v>540</v>
      </c>
      <c r="L128" s="12" t="s">
        <v>1185</v>
      </c>
      <c r="M128" s="28">
        <v>2000000000</v>
      </c>
      <c r="N128" s="8" t="s">
        <v>360</v>
      </c>
      <c r="O128" s="12">
        <v>1</v>
      </c>
      <c r="P128" s="12" t="s">
        <v>545</v>
      </c>
      <c r="Q128" s="7" t="s">
        <v>368</v>
      </c>
      <c r="R128" s="7" t="s">
        <v>21</v>
      </c>
      <c r="S128" s="8"/>
      <c r="T128" s="7"/>
      <c r="U128" s="8"/>
      <c r="V128" s="7"/>
    </row>
    <row r="129" spans="1:22" ht="102.75" thickBot="1" x14ac:dyDescent="0.25">
      <c r="A129" s="31">
        <v>126</v>
      </c>
      <c r="B129" s="31" t="s">
        <v>350</v>
      </c>
      <c r="C129" s="9">
        <v>2023002470021</v>
      </c>
      <c r="D129" s="9">
        <v>2023</v>
      </c>
      <c r="E129" s="9" t="s">
        <v>1136</v>
      </c>
      <c r="F129" s="7" t="s">
        <v>353</v>
      </c>
      <c r="G129" s="7" t="s">
        <v>538</v>
      </c>
      <c r="H129" s="7" t="s">
        <v>539</v>
      </c>
      <c r="I129" s="7" t="s">
        <v>539</v>
      </c>
      <c r="J129" s="7" t="s">
        <v>540</v>
      </c>
      <c r="K129" s="7" t="s">
        <v>532</v>
      </c>
      <c r="L129" s="12" t="s">
        <v>1185</v>
      </c>
      <c r="M129" s="28">
        <v>7875642025</v>
      </c>
      <c r="N129" s="8" t="s">
        <v>360</v>
      </c>
      <c r="O129" s="12">
        <v>1</v>
      </c>
      <c r="P129" s="12" t="s">
        <v>541</v>
      </c>
      <c r="Q129" s="7" t="s">
        <v>368</v>
      </c>
      <c r="R129" s="7" t="s">
        <v>21</v>
      </c>
      <c r="S129" s="8"/>
      <c r="T129" s="7"/>
      <c r="U129" s="8"/>
      <c r="V129" s="7"/>
    </row>
    <row r="130" spans="1:22" ht="102.75" thickBot="1" x14ac:dyDescent="0.25">
      <c r="A130" s="31">
        <v>127</v>
      </c>
      <c r="B130" s="31" t="s">
        <v>398</v>
      </c>
      <c r="C130" s="9">
        <v>2023002470023</v>
      </c>
      <c r="D130" s="9">
        <v>2023</v>
      </c>
      <c r="E130" s="9" t="s">
        <v>1131</v>
      </c>
      <c r="F130" s="7" t="s">
        <v>57</v>
      </c>
      <c r="G130" s="7" t="s">
        <v>427</v>
      </c>
      <c r="H130" s="7" t="s">
        <v>542</v>
      </c>
      <c r="I130" s="7" t="s">
        <v>542</v>
      </c>
      <c r="J130" s="7" t="s">
        <v>532</v>
      </c>
      <c r="K130" s="12" t="s">
        <v>431</v>
      </c>
      <c r="L130" s="12" t="s">
        <v>1185</v>
      </c>
      <c r="M130" s="28">
        <v>3775000000</v>
      </c>
      <c r="N130" s="8" t="s">
        <v>360</v>
      </c>
      <c r="O130" s="12">
        <v>2</v>
      </c>
      <c r="P130" s="12" t="s">
        <v>541</v>
      </c>
      <c r="Q130" s="7" t="s">
        <v>368</v>
      </c>
      <c r="R130" s="7" t="s">
        <v>21</v>
      </c>
      <c r="S130" s="8"/>
      <c r="T130" s="7"/>
      <c r="U130" s="8"/>
      <c r="V130" s="7"/>
    </row>
    <row r="131" spans="1:22" s="6" customFormat="1" ht="58.5" customHeight="1" thickBot="1" x14ac:dyDescent="0.25">
      <c r="A131" s="31">
        <v>128</v>
      </c>
      <c r="B131" s="32" t="s">
        <v>354</v>
      </c>
      <c r="C131" s="9">
        <v>2023002470026</v>
      </c>
      <c r="D131" s="48">
        <v>2023</v>
      </c>
      <c r="E131" s="48" t="s">
        <v>1137</v>
      </c>
      <c r="F131" s="10" t="s">
        <v>548</v>
      </c>
      <c r="G131" s="7" t="s">
        <v>549</v>
      </c>
      <c r="H131" s="8" t="s">
        <v>547</v>
      </c>
      <c r="I131" s="7" t="s">
        <v>547</v>
      </c>
      <c r="J131" s="12" t="s">
        <v>431</v>
      </c>
      <c r="K131" s="12" t="s">
        <v>641</v>
      </c>
      <c r="L131" s="12" t="s">
        <v>1185</v>
      </c>
      <c r="M131" s="11">
        <v>2517000000</v>
      </c>
      <c r="N131" s="8" t="s">
        <v>360</v>
      </c>
      <c r="O131" s="12">
        <v>1</v>
      </c>
      <c r="P131" s="12" t="s">
        <v>148</v>
      </c>
      <c r="Q131" s="8" t="s">
        <v>368</v>
      </c>
      <c r="R131" s="7" t="s">
        <v>21</v>
      </c>
      <c r="S131" s="8"/>
      <c r="T131" s="7"/>
      <c r="U131" s="8"/>
      <c r="V131" s="7"/>
    </row>
    <row r="132" spans="1:22" ht="102.75" thickBot="1" x14ac:dyDescent="0.25">
      <c r="A132" s="31">
        <v>129</v>
      </c>
      <c r="B132" s="32" t="s">
        <v>350</v>
      </c>
      <c r="C132" s="9">
        <v>2023002470028</v>
      </c>
      <c r="D132" s="48">
        <v>2023</v>
      </c>
      <c r="E132" s="48" t="s">
        <v>1136</v>
      </c>
      <c r="F132" s="10" t="s">
        <v>555</v>
      </c>
      <c r="G132" s="7" t="s">
        <v>171</v>
      </c>
      <c r="H132" s="8" t="s">
        <v>556</v>
      </c>
      <c r="I132" s="7" t="s">
        <v>557</v>
      </c>
      <c r="J132" s="12" t="s">
        <v>558</v>
      </c>
      <c r="K132" s="12" t="s">
        <v>562</v>
      </c>
      <c r="L132" s="12" t="s">
        <v>1185</v>
      </c>
      <c r="M132" s="11">
        <v>34187804607</v>
      </c>
      <c r="N132" s="8" t="s">
        <v>360</v>
      </c>
      <c r="O132" s="12">
        <v>1</v>
      </c>
      <c r="P132" s="12" t="s">
        <v>541</v>
      </c>
      <c r="Q132" s="8" t="s">
        <v>368</v>
      </c>
      <c r="R132" s="7" t="s">
        <v>21</v>
      </c>
      <c r="S132" s="8"/>
      <c r="T132" s="7"/>
      <c r="U132" s="8"/>
      <c r="V132" s="7"/>
    </row>
    <row r="133" spans="1:22" ht="69" hidden="1" customHeight="1" thickBot="1" x14ac:dyDescent="0.25">
      <c r="A133" s="31">
        <v>130</v>
      </c>
      <c r="B133" s="32" t="s">
        <v>398</v>
      </c>
      <c r="C133" s="9">
        <v>2023002470029</v>
      </c>
      <c r="D133" s="48">
        <v>2023</v>
      </c>
      <c r="E133" s="48" t="s">
        <v>1138</v>
      </c>
      <c r="F133" s="10" t="s">
        <v>561</v>
      </c>
      <c r="G133" s="7" t="s">
        <v>369</v>
      </c>
      <c r="H133" s="8" t="s">
        <v>559</v>
      </c>
      <c r="I133" s="7" t="s">
        <v>560</v>
      </c>
      <c r="J133" s="12" t="s">
        <v>562</v>
      </c>
      <c r="K133" s="12" t="s">
        <v>643</v>
      </c>
      <c r="L133" s="12" t="s">
        <v>1192</v>
      </c>
      <c r="M133" s="11">
        <v>1220999170.04</v>
      </c>
      <c r="N133" s="8" t="s">
        <v>360</v>
      </c>
      <c r="O133" s="12">
        <v>1</v>
      </c>
      <c r="P133" s="12" t="s">
        <v>203</v>
      </c>
      <c r="Q133" s="8" t="s">
        <v>368</v>
      </c>
      <c r="R133" s="7" t="s">
        <v>21</v>
      </c>
      <c r="S133" s="8"/>
      <c r="T133" s="7"/>
      <c r="U133" s="8"/>
      <c r="V133" s="7"/>
    </row>
    <row r="134" spans="1:22" ht="144" customHeight="1" thickBot="1" x14ac:dyDescent="0.25">
      <c r="A134" s="31">
        <v>131</v>
      </c>
      <c r="B134" s="32" t="s">
        <v>398</v>
      </c>
      <c r="C134" s="9">
        <v>2023002470030</v>
      </c>
      <c r="D134" s="48">
        <v>2023</v>
      </c>
      <c r="E134" s="48" t="s">
        <v>1139</v>
      </c>
      <c r="F134" s="10" t="s">
        <v>423</v>
      </c>
      <c r="G134" s="7" t="s">
        <v>443</v>
      </c>
      <c r="H134" s="8" t="s">
        <v>603</v>
      </c>
      <c r="I134" s="7" t="s">
        <v>584</v>
      </c>
      <c r="J134" s="12" t="s">
        <v>582</v>
      </c>
      <c r="K134" s="12" t="s">
        <v>644</v>
      </c>
      <c r="L134" s="12" t="s">
        <v>1185</v>
      </c>
      <c r="M134" s="11">
        <v>256260000</v>
      </c>
      <c r="N134" s="8" t="s">
        <v>360</v>
      </c>
      <c r="O134" s="12">
        <v>1</v>
      </c>
      <c r="P134" s="12" t="s">
        <v>583</v>
      </c>
      <c r="Q134" s="8" t="s">
        <v>368</v>
      </c>
      <c r="R134" s="7" t="s">
        <v>21</v>
      </c>
      <c r="S134" s="8"/>
      <c r="T134" s="7"/>
      <c r="U134" s="8"/>
      <c r="V134" s="7"/>
    </row>
    <row r="135" spans="1:22" ht="55.5" customHeight="1" thickBot="1" x14ac:dyDescent="0.25">
      <c r="A135" s="31">
        <v>132</v>
      </c>
      <c r="B135" s="32" t="s">
        <v>350</v>
      </c>
      <c r="C135" s="9">
        <v>2023002470031</v>
      </c>
      <c r="D135" s="48">
        <v>2023</v>
      </c>
      <c r="E135" s="48" t="s">
        <v>1130</v>
      </c>
      <c r="F135" s="10" t="s">
        <v>380</v>
      </c>
      <c r="G135" s="7" t="s">
        <v>586</v>
      </c>
      <c r="H135" s="8" t="s">
        <v>585</v>
      </c>
      <c r="I135" s="7" t="s">
        <v>585</v>
      </c>
      <c r="J135" s="12" t="s">
        <v>587</v>
      </c>
      <c r="K135" s="12" t="s">
        <v>606</v>
      </c>
      <c r="L135" s="12" t="s">
        <v>1185</v>
      </c>
      <c r="M135" s="11">
        <v>2233775561</v>
      </c>
      <c r="N135" s="8" t="s">
        <v>360</v>
      </c>
      <c r="O135" s="12">
        <v>2</v>
      </c>
      <c r="P135" s="12" t="s">
        <v>588</v>
      </c>
      <c r="Q135" s="8" t="s">
        <v>368</v>
      </c>
      <c r="R135" s="7" t="s">
        <v>21</v>
      </c>
      <c r="S135" s="8"/>
      <c r="T135" s="7"/>
      <c r="U135" s="8"/>
      <c r="V135" s="7"/>
    </row>
    <row r="136" spans="1:22" ht="153.75" thickBot="1" x14ac:dyDescent="0.25">
      <c r="A136" s="31">
        <v>133</v>
      </c>
      <c r="B136" s="32" t="s">
        <v>350</v>
      </c>
      <c r="C136" s="9">
        <v>2023002470032</v>
      </c>
      <c r="D136" s="48">
        <v>2023</v>
      </c>
      <c r="E136" s="48" t="s">
        <v>1143</v>
      </c>
      <c r="F136" s="10" t="s">
        <v>215</v>
      </c>
      <c r="G136" s="7" t="s">
        <v>362</v>
      </c>
      <c r="H136" s="8" t="s">
        <v>604</v>
      </c>
      <c r="I136" s="7" t="s">
        <v>605</v>
      </c>
      <c r="J136" s="12" t="s">
        <v>606</v>
      </c>
      <c r="K136" s="12" t="s">
        <v>532</v>
      </c>
      <c r="L136" s="12" t="s">
        <v>1185</v>
      </c>
      <c r="M136" s="11">
        <v>842223912</v>
      </c>
      <c r="N136" s="8" t="s">
        <v>360</v>
      </c>
      <c r="O136" s="12">
        <v>2</v>
      </c>
      <c r="P136" s="12" t="s">
        <v>607</v>
      </c>
      <c r="Q136" s="8" t="s">
        <v>368</v>
      </c>
      <c r="R136" s="7" t="s">
        <v>21</v>
      </c>
      <c r="U136" s="8" t="s">
        <v>612</v>
      </c>
      <c r="V136" s="7" t="s">
        <v>612</v>
      </c>
    </row>
    <row r="137" spans="1:22" ht="83.25" hidden="1" customHeight="1" thickBot="1" x14ac:dyDescent="0.25">
      <c r="A137" s="31">
        <v>134</v>
      </c>
      <c r="B137" s="32" t="s">
        <v>350</v>
      </c>
      <c r="C137" s="9">
        <v>2023002470033</v>
      </c>
      <c r="D137" s="48">
        <v>2023</v>
      </c>
      <c r="E137" s="48" t="s">
        <v>1136</v>
      </c>
      <c r="F137" s="10" t="s">
        <v>608</v>
      </c>
      <c r="G137" s="7" t="s">
        <v>609</v>
      </c>
      <c r="H137" s="8" t="s">
        <v>610</v>
      </c>
      <c r="I137" s="7" t="s">
        <v>557</v>
      </c>
      <c r="J137" s="12" t="s">
        <v>532</v>
      </c>
      <c r="K137" s="12" t="s">
        <v>613</v>
      </c>
      <c r="L137" s="12" t="s">
        <v>1195</v>
      </c>
      <c r="M137" s="11">
        <v>8999201813</v>
      </c>
      <c r="N137" s="8" t="s">
        <v>360</v>
      </c>
      <c r="O137" s="12">
        <v>2</v>
      </c>
      <c r="P137" s="12" t="s">
        <v>611</v>
      </c>
      <c r="Q137" s="8" t="s">
        <v>368</v>
      </c>
      <c r="R137" s="7" t="s">
        <v>21</v>
      </c>
      <c r="U137" s="8"/>
      <c r="V137" s="7"/>
    </row>
    <row r="138" spans="1:22" ht="102.75" thickBot="1" x14ac:dyDescent="0.25">
      <c r="A138" s="31">
        <v>135</v>
      </c>
      <c r="B138" s="32" t="s">
        <v>350</v>
      </c>
      <c r="C138" s="9">
        <v>2023002470034</v>
      </c>
      <c r="D138" s="48">
        <v>2023</v>
      </c>
      <c r="E138" s="48" t="s">
        <v>1134</v>
      </c>
      <c r="F138" s="10" t="s">
        <v>80</v>
      </c>
      <c r="G138" s="7" t="s">
        <v>614</v>
      </c>
      <c r="H138" s="8" t="s">
        <v>615</v>
      </c>
      <c r="I138" s="7" t="s">
        <v>615</v>
      </c>
      <c r="J138" s="12" t="s">
        <v>613</v>
      </c>
      <c r="K138" s="12" t="s">
        <v>357</v>
      </c>
      <c r="L138" s="12" t="s">
        <v>1185</v>
      </c>
      <c r="M138" s="11">
        <v>36988000</v>
      </c>
      <c r="N138" s="8" t="s">
        <v>360</v>
      </c>
      <c r="O138" s="12">
        <v>1</v>
      </c>
      <c r="P138" s="12" t="s">
        <v>616</v>
      </c>
      <c r="Q138" s="8" t="s">
        <v>368</v>
      </c>
      <c r="R138" s="7" t="s">
        <v>21</v>
      </c>
      <c r="U138" s="8" t="s">
        <v>612</v>
      </c>
      <c r="V138" s="7" t="s">
        <v>612</v>
      </c>
    </row>
    <row r="139" spans="1:22" ht="80.25" customHeight="1" thickBot="1" x14ac:dyDescent="0.25">
      <c r="A139" s="31">
        <v>136</v>
      </c>
      <c r="B139" s="32" t="s">
        <v>350</v>
      </c>
      <c r="C139" s="9">
        <v>2023002470035</v>
      </c>
      <c r="D139" s="48">
        <v>2023</v>
      </c>
      <c r="E139" s="48" t="s">
        <v>1130</v>
      </c>
      <c r="F139" s="10" t="s">
        <v>80</v>
      </c>
      <c r="G139" s="7" t="s">
        <v>614</v>
      </c>
      <c r="H139" s="8" t="s">
        <v>617</v>
      </c>
      <c r="I139" s="7" t="s">
        <v>618</v>
      </c>
      <c r="J139" s="12" t="s">
        <v>357</v>
      </c>
      <c r="K139" s="12" t="s">
        <v>357</v>
      </c>
      <c r="L139" s="12" t="s">
        <v>1185</v>
      </c>
      <c r="M139" s="11">
        <v>977945174.98000002</v>
      </c>
      <c r="N139" s="8" t="s">
        <v>360</v>
      </c>
      <c r="O139" s="12">
        <v>2</v>
      </c>
      <c r="P139" s="12" t="s">
        <v>619</v>
      </c>
      <c r="Q139" s="8" t="s">
        <v>368</v>
      </c>
      <c r="R139" s="7" t="s">
        <v>21</v>
      </c>
      <c r="U139" s="8"/>
      <c r="V139" s="7"/>
    </row>
    <row r="140" spans="1:22" ht="102.75" thickBot="1" x14ac:dyDescent="0.25">
      <c r="A140" s="31">
        <v>4</v>
      </c>
      <c r="B140" s="7" t="s">
        <v>398</v>
      </c>
      <c r="C140" s="9">
        <v>2023002470036</v>
      </c>
      <c r="D140" s="7">
        <v>2023</v>
      </c>
      <c r="E140" s="7" t="s">
        <v>1141</v>
      </c>
      <c r="F140" s="7" t="s">
        <v>71</v>
      </c>
      <c r="G140" s="7" t="s">
        <v>655</v>
      </c>
      <c r="H140" s="8" t="s">
        <v>1128</v>
      </c>
      <c r="I140" s="7" t="s">
        <v>657</v>
      </c>
      <c r="J140" s="8" t="s">
        <v>357</v>
      </c>
      <c r="K140" s="12" t="s">
        <v>431</v>
      </c>
      <c r="L140" s="12" t="s">
        <v>1185</v>
      </c>
      <c r="M140" s="11">
        <v>726553509</v>
      </c>
      <c r="N140" s="7" t="s">
        <v>360</v>
      </c>
      <c r="O140" s="12">
        <v>1</v>
      </c>
      <c r="P140" s="12" t="s">
        <v>658</v>
      </c>
      <c r="Q140" s="8" t="s">
        <v>368</v>
      </c>
      <c r="R140" s="7" t="s">
        <v>21</v>
      </c>
    </row>
    <row r="141" spans="1:22" ht="63.75" customHeight="1" thickBot="1" x14ac:dyDescent="0.25">
      <c r="A141" s="31">
        <v>138</v>
      </c>
      <c r="B141" s="7" t="s">
        <v>398</v>
      </c>
      <c r="C141" s="9">
        <v>2023002470037</v>
      </c>
      <c r="D141" s="7">
        <v>2023</v>
      </c>
      <c r="E141" s="7" t="s">
        <v>1139</v>
      </c>
      <c r="F141" s="7" t="s">
        <v>986</v>
      </c>
      <c r="G141" s="7" t="s">
        <v>655</v>
      </c>
      <c r="H141" s="8" t="s">
        <v>422</v>
      </c>
      <c r="I141" s="7" t="s">
        <v>987</v>
      </c>
      <c r="J141" s="8" t="s">
        <v>431</v>
      </c>
      <c r="K141" s="7" t="s">
        <v>1082</v>
      </c>
      <c r="L141" s="12" t="s">
        <v>1209</v>
      </c>
      <c r="M141" s="11">
        <v>349952438</v>
      </c>
      <c r="N141" s="7" t="s">
        <v>360</v>
      </c>
      <c r="O141" s="12">
        <v>3</v>
      </c>
      <c r="P141" s="12" t="s">
        <v>988</v>
      </c>
      <c r="Q141" s="8" t="s">
        <v>368</v>
      </c>
      <c r="R141" s="7" t="s">
        <v>21</v>
      </c>
    </row>
    <row r="142" spans="1:22" ht="62.25" customHeight="1" thickBot="1" x14ac:dyDescent="0.25">
      <c r="A142" s="31">
        <v>139</v>
      </c>
      <c r="B142" s="32" t="s">
        <v>350</v>
      </c>
      <c r="C142" s="9">
        <v>2023002470038</v>
      </c>
      <c r="D142" s="48">
        <v>2023</v>
      </c>
      <c r="E142" s="48" t="s">
        <v>1140</v>
      </c>
      <c r="F142" s="10" t="s">
        <v>1089</v>
      </c>
      <c r="G142" s="7" t="s">
        <v>1090</v>
      </c>
      <c r="H142" s="8" t="s">
        <v>1091</v>
      </c>
      <c r="I142" s="7" t="s">
        <v>1092</v>
      </c>
      <c r="J142" s="12" t="s">
        <v>1087</v>
      </c>
      <c r="K142" s="12" t="s">
        <v>1088</v>
      </c>
      <c r="L142" s="12" t="s">
        <v>1185</v>
      </c>
      <c r="M142" s="11">
        <v>74940000</v>
      </c>
      <c r="N142" s="8" t="s">
        <v>360</v>
      </c>
      <c r="O142" s="12">
        <v>1</v>
      </c>
      <c r="P142" s="12" t="s">
        <v>1093</v>
      </c>
      <c r="Q142" s="8" t="s">
        <v>368</v>
      </c>
      <c r="R142" s="7" t="s">
        <v>21</v>
      </c>
    </row>
    <row r="143" spans="1:22" ht="64.5" hidden="1" customHeight="1" thickBot="1" x14ac:dyDescent="0.25">
      <c r="A143" s="31">
        <v>140</v>
      </c>
      <c r="B143" s="32" t="s">
        <v>350</v>
      </c>
      <c r="C143" s="9">
        <v>2023002470039</v>
      </c>
      <c r="D143" s="48">
        <v>2023</v>
      </c>
      <c r="E143" s="48" t="s">
        <v>1131</v>
      </c>
      <c r="F143" s="10" t="s">
        <v>215</v>
      </c>
      <c r="G143" s="7" t="s">
        <v>1099</v>
      </c>
      <c r="H143" s="8" t="s">
        <v>1100</v>
      </c>
      <c r="I143" s="7" t="s">
        <v>1101</v>
      </c>
      <c r="J143" s="12" t="s">
        <v>1102</v>
      </c>
      <c r="K143" s="12" t="s">
        <v>1103</v>
      </c>
      <c r="L143" s="12" t="s">
        <v>1195</v>
      </c>
      <c r="M143" s="11">
        <v>6177161049</v>
      </c>
      <c r="N143" s="8" t="s">
        <v>360</v>
      </c>
      <c r="O143" s="12">
        <v>1</v>
      </c>
      <c r="P143" s="12" t="s">
        <v>159</v>
      </c>
      <c r="Q143" s="8" t="s">
        <v>368</v>
      </c>
      <c r="R143" s="7" t="s">
        <v>21</v>
      </c>
    </row>
    <row r="144" spans="1:22" ht="90" hidden="1" thickBot="1" x14ac:dyDescent="0.25">
      <c r="A144" s="31"/>
      <c r="B144" s="32" t="s">
        <v>350</v>
      </c>
      <c r="C144" s="9">
        <v>2021002470092</v>
      </c>
      <c r="D144" s="48">
        <v>2021</v>
      </c>
      <c r="E144" s="48" t="s">
        <v>1139</v>
      </c>
      <c r="F144" s="10" t="s">
        <v>1160</v>
      </c>
      <c r="G144" s="7" t="s">
        <v>1160</v>
      </c>
      <c r="H144" s="7" t="s">
        <v>1161</v>
      </c>
      <c r="I144" s="7" t="s">
        <v>1161</v>
      </c>
      <c r="J144" s="7" t="s">
        <v>472</v>
      </c>
      <c r="K144" s="7" t="s">
        <v>1162</v>
      </c>
      <c r="L144" s="12" t="s">
        <v>1189</v>
      </c>
      <c r="M144" s="11">
        <v>3174424879</v>
      </c>
      <c r="N144" s="8" t="s">
        <v>360</v>
      </c>
      <c r="O144" s="12">
        <v>1</v>
      </c>
      <c r="P144" s="12" t="s">
        <v>1163</v>
      </c>
      <c r="Q144" s="7" t="s">
        <v>231</v>
      </c>
      <c r="R144" s="7" t="s">
        <v>21</v>
      </c>
    </row>
    <row r="145" spans="1:18" ht="102.75" thickBot="1" x14ac:dyDescent="0.25">
      <c r="A145" s="31"/>
      <c r="B145" s="32" t="s">
        <v>350</v>
      </c>
      <c r="C145" s="9">
        <v>2020002470017</v>
      </c>
      <c r="D145" s="48">
        <v>2020</v>
      </c>
      <c r="E145" s="48" t="s">
        <v>1130</v>
      </c>
      <c r="F145" s="10" t="s">
        <v>52</v>
      </c>
      <c r="G145" s="7" t="s">
        <v>1168</v>
      </c>
      <c r="H145" s="16" t="s">
        <v>1164</v>
      </c>
      <c r="I145" s="8" t="s">
        <v>1164</v>
      </c>
      <c r="J145" s="12" t="s">
        <v>1166</v>
      </c>
      <c r="K145" s="12" t="s">
        <v>1167</v>
      </c>
      <c r="L145" s="12" t="s">
        <v>1185</v>
      </c>
      <c r="M145" s="11">
        <v>27461224070</v>
      </c>
      <c r="N145" s="8" t="s">
        <v>360</v>
      </c>
      <c r="O145" s="12">
        <v>1</v>
      </c>
      <c r="P145" s="12" t="s">
        <v>1165</v>
      </c>
      <c r="Q145" s="8" t="s">
        <v>231</v>
      </c>
      <c r="R145" s="7" t="s">
        <v>21</v>
      </c>
    </row>
    <row r="146" spans="1:18" ht="102.75" thickBot="1" x14ac:dyDescent="0.25">
      <c r="B146" s="9" t="s">
        <v>350</v>
      </c>
      <c r="C146" s="48">
        <v>2021002470052</v>
      </c>
      <c r="D146" s="48">
        <v>2021</v>
      </c>
      <c r="E146" s="10" t="s">
        <v>1130</v>
      </c>
      <c r="F146" s="9" t="s">
        <v>380</v>
      </c>
      <c r="G146" s="7" t="s">
        <v>380</v>
      </c>
      <c r="H146" s="7" t="s">
        <v>1169</v>
      </c>
      <c r="I146" s="7" t="s">
        <v>1169</v>
      </c>
      <c r="J146" s="7" t="s">
        <v>1170</v>
      </c>
      <c r="K146" s="7" t="s">
        <v>1170</v>
      </c>
      <c r="L146" s="12" t="s">
        <v>1185</v>
      </c>
      <c r="M146" s="11">
        <v>1016169786</v>
      </c>
      <c r="N146" s="8" t="s">
        <v>360</v>
      </c>
      <c r="O146" s="12">
        <v>1</v>
      </c>
      <c r="P146" s="12" t="s">
        <v>1179</v>
      </c>
      <c r="Q146" s="7" t="s">
        <v>231</v>
      </c>
      <c r="R146" s="7" t="s">
        <v>21</v>
      </c>
    </row>
    <row r="147" spans="1:18" ht="102.75" thickBot="1" x14ac:dyDescent="0.25">
      <c r="A147" s="31"/>
      <c r="B147" s="31" t="s">
        <v>350</v>
      </c>
      <c r="C147" s="9">
        <v>2022002470011</v>
      </c>
      <c r="D147" s="9">
        <v>2022</v>
      </c>
      <c r="E147" s="9" t="s">
        <v>1130</v>
      </c>
      <c r="F147" s="7" t="s">
        <v>52</v>
      </c>
      <c r="G147" s="7" t="s">
        <v>52</v>
      </c>
      <c r="H147" s="7" t="s">
        <v>1171</v>
      </c>
      <c r="I147" s="7" t="s">
        <v>1171</v>
      </c>
      <c r="J147" s="7" t="s">
        <v>1030</v>
      </c>
      <c r="K147" s="7" t="s">
        <v>383</v>
      </c>
      <c r="L147" s="12" t="s">
        <v>1185</v>
      </c>
      <c r="M147" s="11">
        <v>34752171361</v>
      </c>
      <c r="N147" s="8" t="s">
        <v>360</v>
      </c>
      <c r="O147" s="12">
        <v>1</v>
      </c>
      <c r="P147" s="12" t="s">
        <v>1182</v>
      </c>
      <c r="Q147" s="7" t="s">
        <v>368</v>
      </c>
      <c r="R147" s="7" t="s">
        <v>21</v>
      </c>
    </row>
    <row r="148" spans="1:18" ht="102.75" thickBot="1" x14ac:dyDescent="0.25">
      <c r="A148" s="31"/>
      <c r="B148" s="32" t="s">
        <v>350</v>
      </c>
      <c r="C148" s="9">
        <v>2020002470037</v>
      </c>
      <c r="D148" s="48">
        <v>2020</v>
      </c>
      <c r="E148" s="48" t="s">
        <v>1136</v>
      </c>
      <c r="F148" s="10" t="s">
        <v>608</v>
      </c>
      <c r="G148" s="7" t="s">
        <v>353</v>
      </c>
      <c r="H148" s="16" t="s">
        <v>1172</v>
      </c>
      <c r="I148" s="8" t="s">
        <v>1172</v>
      </c>
      <c r="J148" s="12" t="s">
        <v>1174</v>
      </c>
      <c r="K148" s="12" t="s">
        <v>1174</v>
      </c>
      <c r="L148" s="12" t="s">
        <v>1185</v>
      </c>
      <c r="M148" s="11">
        <v>96698864556.050003</v>
      </c>
      <c r="N148" s="8" t="s">
        <v>360</v>
      </c>
      <c r="O148" s="12">
        <v>1</v>
      </c>
      <c r="P148" s="12" t="s">
        <v>1173</v>
      </c>
      <c r="Q148" s="8" t="s">
        <v>231</v>
      </c>
      <c r="R148" s="7" t="s">
        <v>21</v>
      </c>
    </row>
    <row r="149" spans="1:18" ht="51.75" hidden="1" thickBot="1" x14ac:dyDescent="0.3">
      <c r="B149" s="9" t="s">
        <v>363</v>
      </c>
      <c r="C149" s="48">
        <v>2021002470091</v>
      </c>
      <c r="D149" s="48">
        <v>2021</v>
      </c>
      <c r="E149" s="10" t="s">
        <v>1136</v>
      </c>
      <c r="F149" s="9" t="s">
        <v>608</v>
      </c>
      <c r="G149" s="7" t="s">
        <v>353</v>
      </c>
      <c r="H149" s="7" t="s">
        <v>1175</v>
      </c>
      <c r="I149" s="7" t="s">
        <v>1175</v>
      </c>
      <c r="J149" s="7" t="s">
        <v>1178</v>
      </c>
      <c r="K149" s="7" t="s">
        <v>1177</v>
      </c>
      <c r="L149" s="12" t="s">
        <v>1205</v>
      </c>
      <c r="M149" s="11">
        <v>4518621336</v>
      </c>
      <c r="N149" s="8" t="s">
        <v>360</v>
      </c>
      <c r="O149" s="12">
        <v>2</v>
      </c>
      <c r="P149" t="s">
        <v>1176</v>
      </c>
      <c r="Q149" s="7" t="s">
        <v>231</v>
      </c>
      <c r="R149" s="7" t="s">
        <v>21</v>
      </c>
    </row>
    <row r="150" spans="1:18" x14ac:dyDescent="0.2">
      <c r="A150" s="134"/>
      <c r="B150" s="134"/>
      <c r="C150" s="135"/>
      <c r="D150" s="135"/>
      <c r="E150" s="135"/>
      <c r="F150" s="30"/>
      <c r="G150" s="30"/>
      <c r="H150" s="30"/>
      <c r="I150" s="30"/>
      <c r="J150" s="30"/>
      <c r="K150" s="30"/>
      <c r="L150" s="61"/>
      <c r="M150" s="29"/>
      <c r="N150" s="30"/>
      <c r="O150" s="61"/>
      <c r="P150" s="61"/>
      <c r="Q150" s="30"/>
      <c r="R150" s="30"/>
    </row>
    <row r="151" spans="1:18" x14ac:dyDescent="0.2">
      <c r="J151" s="136"/>
      <c r="K151" s="43"/>
      <c r="M151" s="43"/>
    </row>
    <row r="152" spans="1:18" x14ac:dyDescent="0.2">
      <c r="J152" s="136"/>
      <c r="K152" s="43"/>
      <c r="M152" s="43"/>
    </row>
    <row r="153" spans="1:18" x14ac:dyDescent="0.2">
      <c r="K153" s="61"/>
      <c r="M153" s="43"/>
    </row>
    <row r="154" spans="1:18" x14ac:dyDescent="0.2">
      <c r="K154" s="30"/>
      <c r="M154" s="43"/>
    </row>
    <row r="155" spans="1:18" x14ac:dyDescent="0.2">
      <c r="K155" s="30"/>
      <c r="M155" s="43"/>
    </row>
    <row r="156" spans="1:18" x14ac:dyDescent="0.2">
      <c r="K156" s="30"/>
      <c r="L156" s="131" t="s">
        <v>984</v>
      </c>
      <c r="M156" s="89">
        <f>SUM(M3:M149)</f>
        <v>1137508884948.9302</v>
      </c>
      <c r="N156" s="43"/>
    </row>
    <row r="157" spans="1:18" x14ac:dyDescent="0.2">
      <c r="L157" s="131" t="s">
        <v>985</v>
      </c>
      <c r="M157" s="89">
        <f>M97+M79+M78+M77+M74+M62+M61+M58+M57+M54+M51+M40+M39+M34+M21+M20+M19+M18+M15+M14+M3</f>
        <v>475470137029.07996</v>
      </c>
      <c r="N157" s="137"/>
    </row>
    <row r="158" spans="1:18" x14ac:dyDescent="0.2">
      <c r="I158" s="30"/>
      <c r="L158" s="131" t="s">
        <v>980</v>
      </c>
      <c r="M158" s="89">
        <f>M149+M148+M147+M146+M145+M144+M143+M142+M141+M140+M139+M138+M137+M136+M135+M134+M133+M132+M131+M130+M129+M128+M127+M126+M125+M124+M123+M122+M121+M120+M119+M118+M117+M116+M115+M114+M113+M112+M111+M110+M109+M108+M107+M106+M105+M104+M103+M102+M101+M100+M99+M98+M96+M95+M94+M93+M92+M91+M90+M89+M88+M87+M86+M85+M84+M83+M82+M81+M80+M76+M75+M73+M72+M71+M70+M69+M68+M67+M66+M65+M64+M63+M60+M59+M56+M55+M53+M52+M50+M49+M48+M47+M46+M45+M44+M43+M42+M41+M38+M37+M36+M35+M33+M32+M31+M30+M29+M28+M27+M26+M25+M24+M23+M22+M17+M16+M13+M12+M11+M10+M9+M8+M7+M6+M5+M4</f>
        <v>662038747919.84998</v>
      </c>
      <c r="N158" s="61"/>
    </row>
    <row r="159" spans="1:18" x14ac:dyDescent="0.2">
      <c r="I159" s="61"/>
      <c r="L159" s="131" t="s">
        <v>981</v>
      </c>
      <c r="M159" s="89">
        <f>M97+M79+M78+M57+M54+M40+M39+M34+M21+M20+M19+M18+M15+M3</f>
        <v>380643089753.08002</v>
      </c>
      <c r="N159" s="30"/>
    </row>
    <row r="160" spans="1:18" x14ac:dyDescent="0.2">
      <c r="I160" s="30"/>
      <c r="L160" s="131" t="s">
        <v>982</v>
      </c>
      <c r="M160" s="89">
        <f>M77</f>
        <v>64273309425</v>
      </c>
      <c r="N160" s="30"/>
    </row>
    <row r="161" spans="9:14" x14ac:dyDescent="0.2">
      <c r="I161" s="30"/>
      <c r="L161" s="131" t="s">
        <v>983</v>
      </c>
      <c r="M161" s="89">
        <f>M74+M62+M61+M58+M51+M14</f>
        <v>30553737851</v>
      </c>
      <c r="N161" s="137"/>
    </row>
    <row r="162" spans="9:14" x14ac:dyDescent="0.2">
      <c r="I162" s="30"/>
      <c r="L162" s="30"/>
      <c r="N162" s="30"/>
    </row>
    <row r="163" spans="9:14" x14ac:dyDescent="0.2">
      <c r="I163" s="30"/>
      <c r="J163" s="30"/>
      <c r="K163" s="30"/>
      <c r="L163" s="30"/>
      <c r="N163" s="30"/>
    </row>
    <row r="164" spans="9:14" x14ac:dyDescent="0.2">
      <c r="I164" s="30"/>
      <c r="J164" s="30"/>
      <c r="K164" s="30"/>
      <c r="L164" s="30"/>
      <c r="N164" s="30"/>
    </row>
    <row r="165" spans="9:14" x14ac:dyDescent="0.2">
      <c r="I165" s="30"/>
      <c r="J165" s="61"/>
      <c r="K165" s="30"/>
      <c r="L165" s="30"/>
      <c r="N165" s="30"/>
    </row>
    <row r="166" spans="9:14" x14ac:dyDescent="0.2">
      <c r="I166" s="30"/>
      <c r="J166" s="61"/>
      <c r="K166" s="30"/>
      <c r="L166" s="30"/>
      <c r="N166" s="30"/>
    </row>
    <row r="167" spans="9:14" x14ac:dyDescent="0.2">
      <c r="I167" s="30"/>
      <c r="J167" s="61"/>
      <c r="K167" s="61"/>
      <c r="L167" s="61"/>
      <c r="N167" s="30"/>
    </row>
    <row r="168" spans="9:14" x14ac:dyDescent="0.2">
      <c r="I168" s="30"/>
      <c r="J168" s="61"/>
      <c r="K168" s="61"/>
      <c r="L168" s="61"/>
      <c r="N168" s="30"/>
    </row>
    <row r="169" spans="9:14" x14ac:dyDescent="0.2">
      <c r="I169" s="30"/>
      <c r="J169" s="61"/>
      <c r="K169" s="61"/>
      <c r="L169" s="61"/>
      <c r="N169" s="30"/>
    </row>
    <row r="170" spans="9:14" x14ac:dyDescent="0.2">
      <c r="I170" s="30"/>
      <c r="J170" s="61"/>
      <c r="K170" s="61"/>
      <c r="L170" s="61"/>
      <c r="N170" s="30"/>
    </row>
    <row r="171" spans="9:14" x14ac:dyDescent="0.2">
      <c r="I171" s="30"/>
      <c r="J171" s="61"/>
      <c r="K171" s="61"/>
      <c r="L171" s="61"/>
      <c r="N171" s="30"/>
    </row>
    <row r="172" spans="9:14" x14ac:dyDescent="0.2">
      <c r="I172" s="30"/>
      <c r="J172" s="61"/>
      <c r="K172" s="61"/>
      <c r="L172" s="61"/>
      <c r="N172" s="61"/>
    </row>
    <row r="173" spans="9:14" x14ac:dyDescent="0.2">
      <c r="I173" s="61"/>
      <c r="J173" s="61"/>
      <c r="K173" s="61"/>
      <c r="L173" s="61"/>
      <c r="N173" s="61"/>
    </row>
    <row r="174" spans="9:14" x14ac:dyDescent="0.2">
      <c r="I174" s="61"/>
      <c r="K174" s="61"/>
      <c r="L174" s="61"/>
      <c r="N174" s="61"/>
    </row>
    <row r="175" spans="9:14" x14ac:dyDescent="0.2">
      <c r="I175" s="61"/>
      <c r="K175" s="61"/>
      <c r="L175" s="61"/>
      <c r="N175" s="61"/>
    </row>
    <row r="176" spans="9:14" x14ac:dyDescent="0.2">
      <c r="I176" s="61"/>
      <c r="K176" s="61"/>
      <c r="L176" s="61"/>
      <c r="N176" s="61"/>
    </row>
    <row r="177" spans="9:14" x14ac:dyDescent="0.2">
      <c r="I177" s="61"/>
      <c r="K177" s="61"/>
      <c r="L177" s="61"/>
      <c r="N177" s="61"/>
    </row>
    <row r="178" spans="9:14" x14ac:dyDescent="0.2">
      <c r="I178" s="61"/>
      <c r="N178" s="61"/>
    </row>
    <row r="179" spans="9:14" x14ac:dyDescent="0.2">
      <c r="I179" s="61"/>
      <c r="N179" s="61"/>
    </row>
    <row r="180" spans="9:14" x14ac:dyDescent="0.2">
      <c r="I180" s="61"/>
      <c r="N180" s="61"/>
    </row>
    <row r="181" spans="9:14" x14ac:dyDescent="0.2">
      <c r="I181" s="61"/>
      <c r="N181" s="61"/>
    </row>
    <row r="182" spans="9:14" x14ac:dyDescent="0.2">
      <c r="N182" s="29"/>
    </row>
    <row r="183" spans="9:14" x14ac:dyDescent="0.2">
      <c r="N183" s="61"/>
    </row>
    <row r="184" spans="9:14" x14ac:dyDescent="0.2">
      <c r="N184" s="61"/>
    </row>
  </sheetData>
  <autoFilter xmlns:x14="http://schemas.microsoft.com/office/spreadsheetml/2009/9/main" ref="A2:WXJ149">
    <filterColumn colId="11">
      <filters>
        <mc:AlternateContent xmlns:mc="http://schemas.openxmlformats.org/markup-compatibility/2006">
          <mc:Choice Requires="x14">
            <x14:filter val="Algarrobo, Aracataca, Ariguaní, Cerro San Antonio, Chibolo, Concordia, El banco, Fundación, Guamal, Nueva granada, Pedraza, Pijiño del Carmen, El piñón, Pivijay, Plato, Pueblo viejo, Remolino, Retén, Sabanas de san ángel, Salamina, San Sebastián de Buenavista, San Zenón, Santa Ana, Santa bárbara de pinto, Sitionuevo, Tenerife, Zapayan, zona bananera, Ciénaga, Santa Marta"/>
            <x14:filter val="ARACATACA Y CHIBOLO"/>
            <x14:filter val="FUNDACION Y ARACATACA"/>
            <x14:filter val="FUNDACION, EL RETEN Y ARACATACA"/>
            <x14:filter val="PLATO, PIVIJAY, GUAMAL, SITIONUEVO, FUNDACIÓN, EL BANCO Y ARACATACA."/>
            <x14:filter val="SANTA MARTA, ARACATACA, CIENAGA, EL BANCO, EL PIÑON, GUAMAL, PIVIJAY, PUEBLOVIEJO, SAN SEBASTIAN DE BUENAVISTA, SANA ANA Y SITIO NUEVO"/>
            <x14:filter val="SANTA MARTA, ARACATACA, CIENAGA, EL BANCO, EL PIÑON, GUAMAL, PIVIJAY, PUEBLOVIEJO, SAN SEBASTIAN DE BUENAVISTA, SANTA ANA Y SITIO NUEVO."/>
            <x14:filter val="SANTA MARTA, ARACATACA, CIÉNAGA, EL BANCO, EL RETÉN, FUNDACIÓN, PLATO, PUEBLOVIEJO, SAN SEBASTIÁN DE BUENAVISTA, SAN ZENÓN, SANTA ANA, SITIONUEVO, TENERIFE Y ZONA BANANERA"/>
            <x14:filter val="SANTA MARTA, ARACATACA, ZONA BANANERA. ARIGUANI, CHIBOLO, ZAPAYAN, SALAMINA, EL BANCO, GUAMAL, PIJIÑO DEL CARMEN, SANTA ANA, SAN ZENON"/>
          </mc:Choice>
          <mc:Fallback>
            <filter val="ARACATACA Y CHIBOLO"/>
            <filter val="FUNDACION Y ARACATACA"/>
            <filter val="FUNDACION, EL RETEN Y ARACATACA"/>
            <filter val="PLATO, PIVIJAY, GUAMAL, SITIONUEVO, FUNDACIÓN, EL BANCO Y ARACATACA."/>
            <filter val="SANTA MARTA, ARACATACA, CIENAGA, EL BANCO, EL PIÑON, GUAMAL, PIVIJAY, PUEBLOVIEJO, SAN SEBASTIAN DE BUENAVISTA, SANA ANA Y SITIO NUEVO"/>
            <filter val="SANTA MARTA, ARACATACA, CIENAGA, EL BANCO, EL PIÑON, GUAMAL, PIVIJAY, PUEBLOVIEJO, SAN SEBASTIAN DE BUENAVISTA, SANTA ANA Y SITIO NUEVO."/>
            <filter val="SANTA MARTA, ARACATACA, CIÉNAGA, EL BANCO, EL RETÉN, FUNDACIÓN, PLATO, PUEBLOVIEJO, SAN SEBASTIÁN DE BUENAVISTA, SAN ZENÓN, SANTA ANA, SITIONUEVO, TENERIFE Y ZONA BANANERA"/>
            <filter val="SANTA MARTA, ARACATACA, ZONA BANANERA. ARIGUANI, CHIBOLO, ZAPAYAN, SALAMINA, EL BANCO, GUAMAL, PIJIÑO DEL CARMEN, SANTA ANA, SAN ZENON"/>
          </mc:Fallback>
        </mc:AlternateContent>
      </filters>
    </filterColumn>
  </autoFilter>
  <mergeCells count="1">
    <mergeCell ref="A1:T1"/>
  </mergeCells>
  <pageMargins left="0.70866141732283472" right="0.70866141732283472" top="0.74803149606299213" bottom="0.74803149606299213" header="0.31496062992125984" footer="0.31496062992125984"/>
  <pageSetup scale="1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WXJ197"/>
  <sheetViews>
    <sheetView tabSelected="1" zoomScale="70" zoomScaleNormal="70" workbookViewId="0">
      <selection activeCell="L191" sqref="L191"/>
    </sheetView>
  </sheetViews>
  <sheetFormatPr baseColWidth="10" defaultColWidth="11.42578125" defaultRowHeight="12.75" x14ac:dyDescent="0.2"/>
  <cols>
    <col min="1" max="1" width="10" style="1" bestFit="1" customWidth="1"/>
    <col min="2" max="2" width="29.42578125" style="1" customWidth="1"/>
    <col min="3" max="4" width="23.140625" style="1" customWidth="1"/>
    <col min="5" max="5" width="26.42578125" style="1" customWidth="1"/>
    <col min="6" max="6" width="25" style="1" customWidth="1"/>
    <col min="7" max="7" width="30.85546875" style="1" hidden="1" customWidth="1"/>
    <col min="8" max="8" width="56.140625" style="2" customWidth="1"/>
    <col min="9" max="9" width="55.85546875" style="1" customWidth="1"/>
    <col min="10" max="10" width="23.5703125" style="1" hidden="1" customWidth="1"/>
    <col min="11" max="11" width="39.85546875" style="1" customWidth="1"/>
    <col min="12" max="12" width="47" style="1" customWidth="1"/>
    <col min="13" max="13" width="23.7109375" style="1" customWidth="1"/>
    <col min="14" max="14" width="22.140625" style="1" customWidth="1"/>
    <col min="15" max="15" width="13.85546875" style="1" hidden="1" customWidth="1"/>
    <col min="16" max="16" width="21" style="2" customWidth="1"/>
    <col min="17" max="17" width="25.42578125" style="1" bestFit="1" customWidth="1"/>
    <col min="18" max="18" width="30.5703125" style="1" bestFit="1" customWidth="1"/>
    <col min="19" max="19" width="24" style="6" hidden="1" customWidth="1"/>
    <col min="20" max="20" width="18.28515625" style="6" hidden="1" customWidth="1"/>
    <col min="21" max="21" width="16.7109375" style="6" hidden="1" customWidth="1"/>
    <col min="22" max="22" width="18.5703125" style="6" hidden="1" customWidth="1"/>
    <col min="23" max="23" width="16.7109375" style="6" bestFit="1" customWidth="1"/>
    <col min="24" max="28" width="11.42578125" style="6"/>
    <col min="29" max="16384" width="11.42578125" style="1"/>
  </cols>
  <sheetData>
    <row r="1" spans="1:28" ht="18" customHeight="1" thickBot="1" x14ac:dyDescent="0.25">
      <c r="A1" s="154" t="s">
        <v>543</v>
      </c>
      <c r="B1" s="155"/>
      <c r="C1" s="155"/>
      <c r="D1" s="155"/>
      <c r="E1" s="155"/>
      <c r="F1" s="155"/>
      <c r="G1" s="155"/>
      <c r="H1" s="155"/>
      <c r="I1" s="155"/>
      <c r="J1" s="155"/>
      <c r="K1" s="155"/>
      <c r="L1" s="155"/>
      <c r="M1" s="155"/>
      <c r="N1" s="155"/>
      <c r="O1" s="155"/>
      <c r="P1" s="155"/>
      <c r="Q1" s="155"/>
      <c r="R1" s="155"/>
      <c r="S1" s="155"/>
      <c r="T1" s="155"/>
      <c r="U1" s="8"/>
      <c r="V1" s="7"/>
    </row>
    <row r="2" spans="1:28" ht="39" thickBot="1" x14ac:dyDescent="0.25">
      <c r="A2" s="3" t="s">
        <v>0</v>
      </c>
      <c r="B2" s="3" t="s">
        <v>212</v>
      </c>
      <c r="C2" s="3" t="s">
        <v>1</v>
      </c>
      <c r="D2" s="4" t="s">
        <v>581</v>
      </c>
      <c r="E2" s="4" t="s">
        <v>1129</v>
      </c>
      <c r="F2" s="4" t="s">
        <v>2</v>
      </c>
      <c r="G2" s="3" t="s">
        <v>3</v>
      </c>
      <c r="H2" s="4" t="s">
        <v>4</v>
      </c>
      <c r="I2" s="3" t="s">
        <v>5</v>
      </c>
      <c r="J2" s="3" t="s">
        <v>1118</v>
      </c>
      <c r="K2" s="3" t="s">
        <v>1236</v>
      </c>
      <c r="L2" s="3" t="s">
        <v>623</v>
      </c>
      <c r="M2" s="3" t="s">
        <v>6</v>
      </c>
      <c r="N2" s="3" t="s">
        <v>7</v>
      </c>
      <c r="O2" s="3" t="s">
        <v>8</v>
      </c>
      <c r="P2" s="3" t="s">
        <v>1238</v>
      </c>
      <c r="Q2" s="5" t="s">
        <v>10</v>
      </c>
      <c r="R2" s="5" t="s">
        <v>11</v>
      </c>
      <c r="S2" s="5" t="s">
        <v>563</v>
      </c>
      <c r="T2" s="5" t="s">
        <v>564</v>
      </c>
      <c r="U2" s="8" t="s">
        <v>563</v>
      </c>
      <c r="V2" s="7" t="s">
        <v>580</v>
      </c>
      <c r="W2" s="5" t="s">
        <v>10</v>
      </c>
    </row>
    <row r="3" spans="1:28" ht="87.6" hidden="1" customHeight="1" thickBot="1" x14ac:dyDescent="0.25">
      <c r="A3" s="31">
        <v>1</v>
      </c>
      <c r="B3" s="32" t="s">
        <v>211</v>
      </c>
      <c r="C3" s="9">
        <v>2021000020058</v>
      </c>
      <c r="D3" s="48">
        <v>2021</v>
      </c>
      <c r="E3" s="48" t="s">
        <v>1130</v>
      </c>
      <c r="F3" s="7" t="s">
        <v>52</v>
      </c>
      <c r="G3" s="7" t="s">
        <v>206</v>
      </c>
      <c r="H3" s="8" t="s">
        <v>237</v>
      </c>
      <c r="I3" s="7" t="s">
        <v>218</v>
      </c>
      <c r="J3" s="7" t="s">
        <v>287</v>
      </c>
      <c r="K3" s="7" t="s">
        <v>287</v>
      </c>
      <c r="L3" s="12" t="s">
        <v>1185</v>
      </c>
      <c r="M3" s="11">
        <v>12906000000</v>
      </c>
      <c r="N3" s="8" t="s">
        <v>114</v>
      </c>
      <c r="O3" s="7">
        <v>3</v>
      </c>
      <c r="P3" s="7" t="s">
        <v>207</v>
      </c>
      <c r="Q3" s="8" t="s">
        <v>231</v>
      </c>
      <c r="R3" s="7" t="s">
        <v>21</v>
      </c>
      <c r="S3" s="8"/>
      <c r="T3" s="7"/>
      <c r="U3" s="8"/>
      <c r="V3" s="7"/>
      <c r="W3" s="7"/>
      <c r="X3" s="1"/>
      <c r="Y3" s="1"/>
      <c r="Z3" s="1"/>
      <c r="AA3" s="1"/>
      <c r="AB3" s="1"/>
    </row>
    <row r="4" spans="1:28" ht="75.75" hidden="1" customHeight="1" thickBot="1" x14ac:dyDescent="0.25">
      <c r="A4" s="146">
        <v>2</v>
      </c>
      <c r="B4" s="32" t="s">
        <v>211</v>
      </c>
      <c r="C4" s="9">
        <v>2021002470066</v>
      </c>
      <c r="D4" s="48">
        <v>2021</v>
      </c>
      <c r="E4" s="48" t="s">
        <v>1130</v>
      </c>
      <c r="F4" s="7" t="s">
        <v>52</v>
      </c>
      <c r="G4" s="7" t="s">
        <v>108</v>
      </c>
      <c r="H4" s="8" t="s">
        <v>109</v>
      </c>
      <c r="I4" s="7" t="s">
        <v>219</v>
      </c>
      <c r="J4" s="12" t="s">
        <v>1052</v>
      </c>
      <c r="K4" s="12" t="s">
        <v>289</v>
      </c>
      <c r="L4" s="12" t="s">
        <v>1185</v>
      </c>
      <c r="M4" s="11">
        <v>1183952578</v>
      </c>
      <c r="N4" s="8" t="s">
        <v>360</v>
      </c>
      <c r="O4" s="7">
        <v>3</v>
      </c>
      <c r="P4" s="7" t="s">
        <v>110</v>
      </c>
      <c r="Q4" s="8" t="s">
        <v>232</v>
      </c>
      <c r="R4" s="7" t="s">
        <v>21</v>
      </c>
      <c r="S4" s="8"/>
      <c r="T4" s="7"/>
      <c r="U4" s="8"/>
      <c r="V4" s="7"/>
      <c r="W4" s="7"/>
      <c r="X4" s="1"/>
      <c r="Y4" s="1"/>
      <c r="Z4" s="1"/>
      <c r="AA4" s="1"/>
      <c r="AB4" s="1"/>
    </row>
    <row r="5" spans="1:28" ht="90.75" hidden="1" customHeight="1" thickBot="1" x14ac:dyDescent="0.25">
      <c r="A5" s="143">
        <v>3</v>
      </c>
      <c r="B5" s="32" t="s">
        <v>211</v>
      </c>
      <c r="C5" s="9">
        <v>2020002470029</v>
      </c>
      <c r="D5" s="48">
        <v>2023</v>
      </c>
      <c r="E5" s="48" t="s">
        <v>1130</v>
      </c>
      <c r="F5" s="7" t="s">
        <v>52</v>
      </c>
      <c r="G5" s="7" t="s">
        <v>44</v>
      </c>
      <c r="H5" s="8" t="s">
        <v>285</v>
      </c>
      <c r="I5" s="7" t="s">
        <v>224</v>
      </c>
      <c r="J5" s="7" t="s">
        <v>288</v>
      </c>
      <c r="K5" s="7" t="s">
        <v>1083</v>
      </c>
      <c r="L5" s="12" t="s">
        <v>1185</v>
      </c>
      <c r="M5" s="11">
        <v>5027939484</v>
      </c>
      <c r="N5" s="8" t="s">
        <v>360</v>
      </c>
      <c r="O5" s="7">
        <v>2</v>
      </c>
      <c r="P5" s="7" t="s">
        <v>42</v>
      </c>
      <c r="Q5" s="8" t="s">
        <v>231</v>
      </c>
      <c r="R5" s="7" t="s">
        <v>21</v>
      </c>
      <c r="S5" s="8"/>
      <c r="T5" s="7"/>
      <c r="U5" s="8"/>
      <c r="V5" s="7"/>
      <c r="W5" s="7"/>
      <c r="X5" s="1"/>
      <c r="Y5" s="1"/>
      <c r="Z5" s="1"/>
      <c r="AA5" s="1"/>
      <c r="AB5" s="1"/>
    </row>
    <row r="6" spans="1:28" ht="106.5" customHeight="1" thickBot="1" x14ac:dyDescent="0.25">
      <c r="A6" s="133">
        <v>4</v>
      </c>
      <c r="B6" s="32" t="s">
        <v>216</v>
      </c>
      <c r="C6" s="9">
        <v>2022002470015</v>
      </c>
      <c r="D6" s="48">
        <v>2022</v>
      </c>
      <c r="E6" s="48" t="s">
        <v>1131</v>
      </c>
      <c r="F6" s="7" t="s">
        <v>1245</v>
      </c>
      <c r="G6" s="7" t="s">
        <v>44</v>
      </c>
      <c r="H6" s="7" t="s">
        <v>261</v>
      </c>
      <c r="I6" s="8" t="s">
        <v>282</v>
      </c>
      <c r="J6" s="12" t="s">
        <v>431</v>
      </c>
      <c r="K6" s="12" t="s">
        <v>991</v>
      </c>
      <c r="L6" s="12" t="s">
        <v>1207</v>
      </c>
      <c r="M6" s="11">
        <v>1756819109.3099999</v>
      </c>
      <c r="N6" s="8" t="s">
        <v>360</v>
      </c>
      <c r="O6" s="7">
        <v>3</v>
      </c>
      <c r="P6" s="7" t="s">
        <v>386</v>
      </c>
      <c r="Q6" s="8" t="s">
        <v>231</v>
      </c>
      <c r="R6" s="7" t="s">
        <v>65</v>
      </c>
      <c r="S6" s="8"/>
      <c r="T6" s="7"/>
      <c r="U6" s="8"/>
      <c r="V6" s="7"/>
      <c r="W6" s="7"/>
      <c r="X6" s="1"/>
      <c r="Y6" s="1"/>
      <c r="Z6" s="1"/>
      <c r="AA6" s="1"/>
      <c r="AB6" s="1"/>
    </row>
    <row r="7" spans="1:28" ht="84" hidden="1" customHeight="1" thickBot="1" x14ac:dyDescent="0.25">
      <c r="A7" s="144">
        <v>5</v>
      </c>
      <c r="B7" s="32" t="s">
        <v>211</v>
      </c>
      <c r="C7" s="9">
        <v>2020002470036</v>
      </c>
      <c r="D7" s="48">
        <v>2020</v>
      </c>
      <c r="E7" s="48" t="s">
        <v>1130</v>
      </c>
      <c r="F7" s="10" t="s">
        <v>52</v>
      </c>
      <c r="G7" s="7" t="s">
        <v>44</v>
      </c>
      <c r="H7" s="7" t="s">
        <v>53</v>
      </c>
      <c r="I7" s="8" t="s">
        <v>283</v>
      </c>
      <c r="J7" s="12" t="s">
        <v>290</v>
      </c>
      <c r="K7" s="12" t="s">
        <v>290</v>
      </c>
      <c r="L7" s="12" t="s">
        <v>1185</v>
      </c>
      <c r="M7" s="11">
        <v>1308987336</v>
      </c>
      <c r="N7" s="8" t="s">
        <v>360</v>
      </c>
      <c r="O7" s="7">
        <v>1</v>
      </c>
      <c r="P7" s="7" t="s">
        <v>54</v>
      </c>
      <c r="Q7" s="8" t="s">
        <v>231</v>
      </c>
      <c r="R7" s="7" t="s">
        <v>21</v>
      </c>
      <c r="S7" s="8"/>
      <c r="T7" s="7"/>
      <c r="U7" s="8"/>
      <c r="V7" s="7"/>
      <c r="W7" s="10"/>
      <c r="X7" s="1"/>
      <c r="Y7" s="1"/>
      <c r="Z7" s="1"/>
      <c r="AA7" s="1"/>
      <c r="AB7" s="1"/>
    </row>
    <row r="8" spans="1:28" ht="64.5" hidden="1" customHeight="1" thickBot="1" x14ac:dyDescent="0.25">
      <c r="A8" s="146">
        <v>6</v>
      </c>
      <c r="B8" s="32" t="s">
        <v>211</v>
      </c>
      <c r="C8" s="9">
        <v>2021002470015</v>
      </c>
      <c r="D8" s="48">
        <v>2021</v>
      </c>
      <c r="E8" s="48" t="s">
        <v>1130</v>
      </c>
      <c r="F8" s="10" t="s">
        <v>52</v>
      </c>
      <c r="G8" s="7" t="s">
        <v>44</v>
      </c>
      <c r="H8" s="7" t="s">
        <v>239</v>
      </c>
      <c r="I8" s="8" t="s">
        <v>284</v>
      </c>
      <c r="J8" s="12" t="s">
        <v>1053</v>
      </c>
      <c r="K8" s="12" t="s">
        <v>291</v>
      </c>
      <c r="L8" s="12" t="s">
        <v>1185</v>
      </c>
      <c r="M8" s="11">
        <v>1790286550</v>
      </c>
      <c r="N8" s="8" t="s">
        <v>360</v>
      </c>
      <c r="O8" s="7">
        <v>4</v>
      </c>
      <c r="P8" s="7" t="s">
        <v>56</v>
      </c>
      <c r="Q8" s="8" t="s">
        <v>231</v>
      </c>
      <c r="R8" s="7" t="s">
        <v>21</v>
      </c>
      <c r="S8" s="8"/>
      <c r="T8" s="7"/>
      <c r="U8" s="8"/>
      <c r="V8" s="7"/>
      <c r="W8" s="7"/>
      <c r="X8" s="1"/>
      <c r="Y8" s="1"/>
      <c r="Z8" s="1"/>
      <c r="AA8" s="1"/>
      <c r="AB8" s="1"/>
    </row>
    <row r="9" spans="1:28" ht="105" customHeight="1" thickBot="1" x14ac:dyDescent="0.25">
      <c r="A9" s="133">
        <v>7</v>
      </c>
      <c r="B9" s="32" t="s">
        <v>211</v>
      </c>
      <c r="C9" s="9">
        <v>2022002470012</v>
      </c>
      <c r="D9" s="48">
        <v>2022</v>
      </c>
      <c r="E9" s="48" t="s">
        <v>1130</v>
      </c>
      <c r="F9" s="10" t="s">
        <v>52</v>
      </c>
      <c r="G9" s="7" t="s">
        <v>143</v>
      </c>
      <c r="H9" s="8" t="s">
        <v>247</v>
      </c>
      <c r="I9" s="7" t="s">
        <v>144</v>
      </c>
      <c r="J9" s="12" t="s">
        <v>1000</v>
      </c>
      <c r="K9" s="12" t="s">
        <v>997</v>
      </c>
      <c r="L9" s="12" t="s">
        <v>1185</v>
      </c>
      <c r="M9" s="11">
        <v>2100377192</v>
      </c>
      <c r="N9" s="8" t="s">
        <v>360</v>
      </c>
      <c r="O9" s="7">
        <v>1</v>
      </c>
      <c r="P9" s="7" t="s">
        <v>145</v>
      </c>
      <c r="Q9" s="8" t="s">
        <v>231</v>
      </c>
      <c r="R9" s="7" t="s">
        <v>21</v>
      </c>
      <c r="S9" s="8"/>
      <c r="T9" s="7"/>
      <c r="U9" s="8"/>
      <c r="V9" s="7"/>
      <c r="W9" s="5"/>
      <c r="X9" s="1"/>
      <c r="Y9" s="1"/>
      <c r="Z9" s="1"/>
      <c r="AA9" s="1"/>
      <c r="AB9" s="1"/>
    </row>
    <row r="10" spans="1:28" ht="99.75" hidden="1" customHeight="1" thickBot="1" x14ac:dyDescent="0.25">
      <c r="A10" s="143">
        <v>8</v>
      </c>
      <c r="B10" s="32" t="s">
        <v>211</v>
      </c>
      <c r="C10" s="9">
        <v>2022002470018</v>
      </c>
      <c r="D10" s="48">
        <v>2023</v>
      </c>
      <c r="E10" s="48" t="s">
        <v>1130</v>
      </c>
      <c r="F10" s="10" t="s">
        <v>52</v>
      </c>
      <c r="G10" s="7" t="s">
        <v>44</v>
      </c>
      <c r="H10" s="8" t="s">
        <v>240</v>
      </c>
      <c r="I10" s="7" t="s">
        <v>220</v>
      </c>
      <c r="J10" s="12" t="s">
        <v>999</v>
      </c>
      <c r="K10" s="12" t="s">
        <v>1114</v>
      </c>
      <c r="L10" s="12" t="s">
        <v>1185</v>
      </c>
      <c r="M10" s="11">
        <v>2912956374</v>
      </c>
      <c r="N10" s="8" t="s">
        <v>360</v>
      </c>
      <c r="O10" s="7">
        <v>3</v>
      </c>
      <c r="P10" s="7" t="s">
        <v>160</v>
      </c>
      <c r="Q10" s="8" t="s">
        <v>231</v>
      </c>
      <c r="R10" s="7" t="s">
        <v>21</v>
      </c>
      <c r="S10" s="8"/>
      <c r="T10" s="7"/>
      <c r="U10" s="8"/>
      <c r="V10" s="7"/>
      <c r="W10" s="7"/>
      <c r="X10" s="1"/>
      <c r="Y10" s="1"/>
      <c r="Z10" s="1"/>
      <c r="AA10" s="1"/>
      <c r="AB10" s="1"/>
    </row>
    <row r="11" spans="1:28" ht="91.5" customHeight="1" thickBot="1" x14ac:dyDescent="0.25">
      <c r="A11" s="133">
        <v>9</v>
      </c>
      <c r="B11" s="32" t="s">
        <v>211</v>
      </c>
      <c r="C11" s="9">
        <v>2022002470037</v>
      </c>
      <c r="D11" s="48">
        <v>2022</v>
      </c>
      <c r="E11" s="48" t="s">
        <v>1130</v>
      </c>
      <c r="F11" s="7" t="s">
        <v>52</v>
      </c>
      <c r="G11" s="7" t="s">
        <v>44</v>
      </c>
      <c r="H11" s="8" t="s">
        <v>53</v>
      </c>
      <c r="I11" s="7" t="s">
        <v>221</v>
      </c>
      <c r="J11" s="12" t="s">
        <v>998</v>
      </c>
      <c r="K11" s="12" t="s">
        <v>998</v>
      </c>
      <c r="L11" s="12" t="s">
        <v>1185</v>
      </c>
      <c r="M11" s="11">
        <v>1200865220</v>
      </c>
      <c r="N11" s="8" t="s">
        <v>360</v>
      </c>
      <c r="O11" s="7">
        <v>1</v>
      </c>
      <c r="P11" s="7" t="s">
        <v>177</v>
      </c>
      <c r="Q11" s="8" t="s">
        <v>231</v>
      </c>
      <c r="R11" s="7" t="s">
        <v>21</v>
      </c>
      <c r="S11" s="8"/>
      <c r="T11" s="7"/>
      <c r="U11" s="8"/>
      <c r="V11" s="7"/>
      <c r="W11" s="7"/>
      <c r="X11" s="1"/>
      <c r="Y11" s="1"/>
      <c r="Z11" s="1"/>
      <c r="AA11" s="1"/>
      <c r="AB11" s="1"/>
    </row>
    <row r="12" spans="1:28" ht="90" hidden="1" customHeight="1" thickBot="1" x14ac:dyDescent="0.25">
      <c r="A12" s="143">
        <v>10</v>
      </c>
      <c r="B12" s="32" t="s">
        <v>211</v>
      </c>
      <c r="C12" s="9">
        <v>2022002470038</v>
      </c>
      <c r="D12" s="48">
        <v>2023</v>
      </c>
      <c r="E12" s="48" t="s">
        <v>1130</v>
      </c>
      <c r="F12" s="7" t="s">
        <v>52</v>
      </c>
      <c r="G12" s="7" t="s">
        <v>44</v>
      </c>
      <c r="H12" s="8" t="s">
        <v>408</v>
      </c>
      <c r="I12" s="7" t="s">
        <v>222</v>
      </c>
      <c r="J12" s="12" t="s">
        <v>995</v>
      </c>
      <c r="K12" s="12" t="s">
        <v>996</v>
      </c>
      <c r="L12" s="12" t="s">
        <v>1185</v>
      </c>
      <c r="M12" s="11">
        <v>3666319620</v>
      </c>
      <c r="N12" s="8" t="s">
        <v>360</v>
      </c>
      <c r="O12" s="7">
        <v>3</v>
      </c>
      <c r="P12" s="7" t="s">
        <v>178</v>
      </c>
      <c r="Q12" s="8" t="s">
        <v>231</v>
      </c>
      <c r="R12" s="7" t="s">
        <v>21</v>
      </c>
      <c r="S12" s="8"/>
      <c r="T12" s="7"/>
      <c r="U12" s="8"/>
      <c r="V12" s="7"/>
      <c r="W12" s="7"/>
      <c r="X12" s="1"/>
      <c r="Y12" s="1"/>
      <c r="Z12" s="1"/>
      <c r="AA12" s="1"/>
      <c r="AB12" s="1"/>
    </row>
    <row r="13" spans="1:28" ht="90" hidden="1" customHeight="1" thickBot="1" x14ac:dyDescent="0.25">
      <c r="A13" s="143">
        <v>11</v>
      </c>
      <c r="B13" s="32" t="s">
        <v>350</v>
      </c>
      <c r="C13" s="9">
        <v>2021002470055</v>
      </c>
      <c r="D13" s="48">
        <v>2023</v>
      </c>
      <c r="E13" s="48" t="s">
        <v>1134</v>
      </c>
      <c r="F13" s="7" t="s">
        <v>80</v>
      </c>
      <c r="G13" s="7" t="s">
        <v>80</v>
      </c>
      <c r="H13" s="131" t="s">
        <v>1156</v>
      </c>
      <c r="I13" s="131" t="s">
        <v>1156</v>
      </c>
      <c r="J13" s="12" t="s">
        <v>1157</v>
      </c>
      <c r="K13" s="12" t="s">
        <v>357</v>
      </c>
      <c r="L13" s="12" t="s">
        <v>1185</v>
      </c>
      <c r="M13" s="11">
        <v>39210806751.360001</v>
      </c>
      <c r="N13" s="8" t="s">
        <v>360</v>
      </c>
      <c r="O13" s="7">
        <v>1</v>
      </c>
      <c r="P13" s="7" t="s">
        <v>1158</v>
      </c>
      <c r="Q13" s="8" t="s">
        <v>231</v>
      </c>
      <c r="R13" s="7" t="s">
        <v>21</v>
      </c>
      <c r="S13" s="8"/>
      <c r="T13" s="7"/>
      <c r="U13" s="8"/>
      <c r="V13" s="7"/>
      <c r="W13" s="7"/>
      <c r="X13" s="1"/>
      <c r="Y13" s="1"/>
      <c r="Z13" s="1"/>
      <c r="AA13" s="1"/>
      <c r="AB13" s="1"/>
    </row>
    <row r="14" spans="1:28" ht="103.15" hidden="1" customHeight="1" thickBot="1" x14ac:dyDescent="0.25">
      <c r="A14" s="31">
        <v>13</v>
      </c>
      <c r="B14" s="32" t="s">
        <v>211</v>
      </c>
      <c r="C14" s="9">
        <v>2021002470057</v>
      </c>
      <c r="D14" s="48">
        <v>2021</v>
      </c>
      <c r="E14" s="48" t="s">
        <v>1130</v>
      </c>
      <c r="F14" s="7" t="s">
        <v>52</v>
      </c>
      <c r="G14" s="7" t="s">
        <v>44</v>
      </c>
      <c r="H14" s="8" t="s">
        <v>1054</v>
      </c>
      <c r="I14" s="7" t="s">
        <v>280</v>
      </c>
      <c r="J14" s="12" t="s">
        <v>1055</v>
      </c>
      <c r="K14" s="12" t="s">
        <v>1056</v>
      </c>
      <c r="L14" s="12" t="s">
        <v>1185</v>
      </c>
      <c r="M14" s="11">
        <v>23109745750</v>
      </c>
      <c r="N14" s="8" t="s">
        <v>114</v>
      </c>
      <c r="O14" s="7">
        <v>3</v>
      </c>
      <c r="P14" s="7" t="s">
        <v>205</v>
      </c>
      <c r="Q14" s="8" t="s">
        <v>231</v>
      </c>
      <c r="R14" s="7" t="s">
        <v>21</v>
      </c>
      <c r="S14" s="8"/>
      <c r="T14" s="7"/>
      <c r="U14" s="8"/>
      <c r="V14" s="7"/>
      <c r="W14" s="7"/>
      <c r="X14" s="1"/>
      <c r="Y14" s="1"/>
      <c r="Z14" s="1"/>
      <c r="AA14" s="1"/>
      <c r="AB14" s="1"/>
    </row>
    <row r="15" spans="1:28" ht="77.25" hidden="1" customHeight="1" thickBot="1" x14ac:dyDescent="0.25">
      <c r="A15" s="143">
        <v>14</v>
      </c>
      <c r="B15" s="32" t="s">
        <v>211</v>
      </c>
      <c r="C15" s="9">
        <v>2021002470086</v>
      </c>
      <c r="D15" s="48">
        <v>2023</v>
      </c>
      <c r="E15" s="48" t="s">
        <v>1130</v>
      </c>
      <c r="F15" s="7" t="s">
        <v>52</v>
      </c>
      <c r="G15" s="7" t="s">
        <v>125</v>
      </c>
      <c r="H15" s="8" t="s">
        <v>248</v>
      </c>
      <c r="I15" s="7" t="s">
        <v>226</v>
      </c>
      <c r="J15" s="7" t="s">
        <v>293</v>
      </c>
      <c r="K15" s="12" t="s">
        <v>1057</v>
      </c>
      <c r="L15" s="12" t="s">
        <v>1185</v>
      </c>
      <c r="M15" s="11">
        <v>3342008200</v>
      </c>
      <c r="N15" s="8" t="s">
        <v>360</v>
      </c>
      <c r="O15" s="7">
        <v>2</v>
      </c>
      <c r="P15" s="7" t="s">
        <v>119</v>
      </c>
      <c r="Q15" s="8" t="s">
        <v>231</v>
      </c>
      <c r="R15" s="7" t="s">
        <v>21</v>
      </c>
      <c r="S15" s="8"/>
      <c r="T15" s="7"/>
      <c r="U15" s="8"/>
      <c r="V15" s="7"/>
      <c r="W15" s="5"/>
      <c r="X15" s="1"/>
      <c r="Y15" s="1"/>
      <c r="Z15" s="1"/>
      <c r="AA15" s="1"/>
      <c r="AB15" s="1"/>
    </row>
    <row r="16" spans="1:28" ht="99.75" hidden="1" customHeight="1" thickBot="1" x14ac:dyDescent="0.25">
      <c r="A16" s="144">
        <v>15</v>
      </c>
      <c r="B16" s="32" t="s">
        <v>211</v>
      </c>
      <c r="C16" s="9">
        <v>2020002470033</v>
      </c>
      <c r="D16" s="48">
        <v>2020</v>
      </c>
      <c r="E16" s="48" t="s">
        <v>1137</v>
      </c>
      <c r="F16" s="7" t="s">
        <v>52</v>
      </c>
      <c r="G16" s="7" t="s">
        <v>43</v>
      </c>
      <c r="H16" s="8" t="s">
        <v>45</v>
      </c>
      <c r="I16" s="7" t="s">
        <v>46</v>
      </c>
      <c r="J16" s="12" t="s">
        <v>1084</v>
      </c>
      <c r="K16" s="12" t="s">
        <v>294</v>
      </c>
      <c r="L16" s="12" t="s">
        <v>1185</v>
      </c>
      <c r="M16" s="11">
        <v>1500000000</v>
      </c>
      <c r="N16" s="8" t="s">
        <v>360</v>
      </c>
      <c r="O16" s="7">
        <v>1</v>
      </c>
      <c r="P16" s="7" t="s">
        <v>47</v>
      </c>
      <c r="Q16" s="8" t="s">
        <v>231</v>
      </c>
      <c r="R16" s="7" t="s">
        <v>21</v>
      </c>
      <c r="S16" s="8"/>
      <c r="T16" s="7"/>
      <c r="U16" s="8"/>
      <c r="V16" s="7"/>
      <c r="W16" s="7"/>
      <c r="X16" s="1"/>
      <c r="Y16" s="1"/>
      <c r="Z16" s="1"/>
      <c r="AA16" s="1"/>
      <c r="AB16" s="1"/>
    </row>
    <row r="17" spans="1:28" ht="64.5" hidden="1" customHeight="1" thickBot="1" x14ac:dyDescent="0.25">
      <c r="A17" s="31">
        <v>16</v>
      </c>
      <c r="B17" s="32" t="s">
        <v>211</v>
      </c>
      <c r="C17" s="9">
        <v>2021002470060</v>
      </c>
      <c r="D17" s="48">
        <v>2021</v>
      </c>
      <c r="E17" s="48" t="s">
        <v>1130</v>
      </c>
      <c r="F17" s="7" t="s">
        <v>52</v>
      </c>
      <c r="G17" s="7" t="s">
        <v>130</v>
      </c>
      <c r="H17" s="8" t="s">
        <v>286</v>
      </c>
      <c r="I17" s="7" t="s">
        <v>131</v>
      </c>
      <c r="J17" s="7" t="s">
        <v>295</v>
      </c>
      <c r="K17" s="12" t="s">
        <v>1058</v>
      </c>
      <c r="L17" s="12" t="s">
        <v>1185</v>
      </c>
      <c r="M17" s="11">
        <v>89797904349.490005</v>
      </c>
      <c r="N17" s="8" t="s">
        <v>114</v>
      </c>
      <c r="O17" s="7">
        <v>1</v>
      </c>
      <c r="P17" s="7" t="s">
        <v>132</v>
      </c>
      <c r="Q17" s="8" t="s">
        <v>231</v>
      </c>
      <c r="R17" s="7" t="s">
        <v>21</v>
      </c>
      <c r="S17" s="8"/>
      <c r="T17" s="7"/>
      <c r="U17" s="8"/>
      <c r="V17" s="7"/>
      <c r="W17" s="7"/>
      <c r="X17" s="1"/>
      <c r="Y17" s="1"/>
      <c r="Z17" s="1"/>
      <c r="AA17" s="1"/>
      <c r="AB17" s="1"/>
    </row>
    <row r="18" spans="1:28" ht="79.5" customHeight="1" thickBot="1" x14ac:dyDescent="0.25">
      <c r="A18" s="31">
        <v>17</v>
      </c>
      <c r="B18" s="32" t="s">
        <v>1111</v>
      </c>
      <c r="C18" s="9">
        <v>2022002470083</v>
      </c>
      <c r="D18" s="48">
        <v>2022</v>
      </c>
      <c r="E18" s="48" t="s">
        <v>1131</v>
      </c>
      <c r="F18" s="7" t="s">
        <v>52</v>
      </c>
      <c r="G18" s="7" t="s">
        <v>126</v>
      </c>
      <c r="H18" s="8" t="s">
        <v>342</v>
      </c>
      <c r="I18" s="7" t="s">
        <v>342</v>
      </c>
      <c r="J18" s="12" t="s">
        <v>357</v>
      </c>
      <c r="K18" s="7" t="s">
        <v>1001</v>
      </c>
      <c r="L18" s="7" t="s">
        <v>1186</v>
      </c>
      <c r="M18" s="18">
        <v>52930258320</v>
      </c>
      <c r="N18" s="8" t="s">
        <v>114</v>
      </c>
      <c r="O18" s="7">
        <v>3</v>
      </c>
      <c r="P18" s="7" t="s">
        <v>204</v>
      </c>
      <c r="Q18" s="8" t="s">
        <v>231</v>
      </c>
      <c r="R18" s="7" t="s">
        <v>21</v>
      </c>
      <c r="S18" s="8"/>
      <c r="T18" s="7"/>
      <c r="U18" s="8"/>
      <c r="V18" s="7"/>
      <c r="W18" s="7"/>
      <c r="X18" s="1"/>
      <c r="Y18" s="1"/>
      <c r="Z18" s="1"/>
      <c r="AA18" s="1"/>
      <c r="AB18" s="1"/>
    </row>
    <row r="19" spans="1:28" ht="102.75" hidden="1" thickBot="1" x14ac:dyDescent="0.25">
      <c r="A19" s="31">
        <v>18</v>
      </c>
      <c r="B19" s="32" t="s">
        <v>211</v>
      </c>
      <c r="C19" s="9">
        <v>2021002470075</v>
      </c>
      <c r="D19" s="48">
        <v>2021</v>
      </c>
      <c r="E19" s="48" t="s">
        <v>1131</v>
      </c>
      <c r="F19" s="7" t="s">
        <v>52</v>
      </c>
      <c r="G19" s="7" t="s">
        <v>126</v>
      </c>
      <c r="H19" s="8" t="s">
        <v>250</v>
      </c>
      <c r="I19" s="7" t="s">
        <v>127</v>
      </c>
      <c r="J19" s="12" t="s">
        <v>296</v>
      </c>
      <c r="K19" s="12" t="s">
        <v>1059</v>
      </c>
      <c r="L19" s="12" t="s">
        <v>1185</v>
      </c>
      <c r="M19" s="11">
        <v>23628787151</v>
      </c>
      <c r="N19" s="8" t="s">
        <v>114</v>
      </c>
      <c r="O19" s="7">
        <v>1</v>
      </c>
      <c r="P19" s="7" t="s">
        <v>128</v>
      </c>
      <c r="Q19" s="8" t="s">
        <v>231</v>
      </c>
      <c r="R19" s="7" t="s">
        <v>21</v>
      </c>
      <c r="S19" s="8"/>
      <c r="T19" s="7"/>
      <c r="U19" s="8"/>
      <c r="V19" s="7"/>
      <c r="W19" s="7"/>
      <c r="X19" s="1"/>
      <c r="Y19" s="1"/>
      <c r="Z19" s="1"/>
      <c r="AA19" s="1"/>
      <c r="AB19" s="1"/>
    </row>
    <row r="20" spans="1:28" ht="79.5" hidden="1" customHeight="1" thickBot="1" x14ac:dyDescent="0.25">
      <c r="A20" s="31">
        <v>19</v>
      </c>
      <c r="B20" s="32" t="s">
        <v>211</v>
      </c>
      <c r="C20" s="9">
        <v>2020000020050</v>
      </c>
      <c r="D20" s="48">
        <v>2020</v>
      </c>
      <c r="E20" s="48" t="s">
        <v>1131</v>
      </c>
      <c r="F20" s="7" t="s">
        <v>52</v>
      </c>
      <c r="G20" s="7" t="s">
        <v>126</v>
      </c>
      <c r="H20" s="8" t="s">
        <v>251</v>
      </c>
      <c r="I20" s="7" t="s">
        <v>225</v>
      </c>
      <c r="J20" s="12" t="s">
        <v>297</v>
      </c>
      <c r="K20" s="12" t="s">
        <v>297</v>
      </c>
      <c r="L20" s="12" t="s">
        <v>1185</v>
      </c>
      <c r="M20" s="11">
        <v>8200000000</v>
      </c>
      <c r="N20" s="8" t="s">
        <v>114</v>
      </c>
      <c r="O20" s="7">
        <v>1</v>
      </c>
      <c r="P20" s="7" t="s">
        <v>129</v>
      </c>
      <c r="Q20" s="8" t="s">
        <v>231</v>
      </c>
      <c r="R20" s="7" t="s">
        <v>21</v>
      </c>
      <c r="S20" s="8"/>
      <c r="T20" s="7"/>
      <c r="U20" s="8"/>
      <c r="V20" s="7"/>
      <c r="W20" s="10"/>
      <c r="X20" s="1"/>
      <c r="Y20" s="1"/>
      <c r="Z20" s="1"/>
      <c r="AA20" s="1"/>
      <c r="AB20" s="1"/>
    </row>
    <row r="21" spans="1:28" ht="85.15" hidden="1" customHeight="1" thickBot="1" x14ac:dyDescent="0.25">
      <c r="A21" s="143">
        <v>20</v>
      </c>
      <c r="B21" s="32" t="s">
        <v>211</v>
      </c>
      <c r="C21" s="9">
        <v>2020002470008</v>
      </c>
      <c r="D21" s="48">
        <v>2023</v>
      </c>
      <c r="E21" s="48" t="s">
        <v>1145</v>
      </c>
      <c r="F21" s="10" t="s">
        <v>217</v>
      </c>
      <c r="G21" s="7" t="s">
        <v>22</v>
      </c>
      <c r="H21" s="8" t="s">
        <v>244</v>
      </c>
      <c r="I21" s="7" t="s">
        <v>23</v>
      </c>
      <c r="J21" s="7" t="s">
        <v>643</v>
      </c>
      <c r="K21" s="7" t="s">
        <v>298</v>
      </c>
      <c r="L21" s="12" t="s">
        <v>1185</v>
      </c>
      <c r="M21" s="11">
        <v>14006443739</v>
      </c>
      <c r="N21" s="8" t="s">
        <v>360</v>
      </c>
      <c r="O21" s="7">
        <v>2</v>
      </c>
      <c r="P21" s="7" t="s">
        <v>24</v>
      </c>
      <c r="Q21" s="8" t="s">
        <v>231</v>
      </c>
      <c r="R21" s="7" t="s">
        <v>21</v>
      </c>
      <c r="S21" s="8"/>
      <c r="T21" s="7"/>
      <c r="U21" s="8"/>
      <c r="V21" s="7"/>
      <c r="W21" s="7"/>
      <c r="X21" s="1"/>
      <c r="Y21" s="1"/>
      <c r="Z21" s="1"/>
      <c r="AA21" s="1"/>
      <c r="AB21" s="1"/>
    </row>
    <row r="22" spans="1:28" ht="91.5" hidden="1" customHeight="1" thickBot="1" x14ac:dyDescent="0.25">
      <c r="A22" s="143">
        <v>21</v>
      </c>
      <c r="B22" s="32" t="s">
        <v>211</v>
      </c>
      <c r="C22" s="9">
        <v>2020002470021</v>
      </c>
      <c r="D22" s="48">
        <v>2020</v>
      </c>
      <c r="E22" s="48" t="s">
        <v>1145</v>
      </c>
      <c r="F22" s="10" t="s">
        <v>217</v>
      </c>
      <c r="G22" s="7" t="s">
        <v>38</v>
      </c>
      <c r="H22" s="8" t="s">
        <v>245</v>
      </c>
      <c r="I22" s="7" t="s">
        <v>39</v>
      </c>
      <c r="J22" s="12" t="s">
        <v>1085</v>
      </c>
      <c r="K22" s="12" t="s">
        <v>299</v>
      </c>
      <c r="L22" s="12" t="s">
        <v>1185</v>
      </c>
      <c r="M22" s="11">
        <v>6211453234</v>
      </c>
      <c r="N22" s="8" t="s">
        <v>360</v>
      </c>
      <c r="O22" s="7">
        <v>1</v>
      </c>
      <c r="P22" s="7" t="s">
        <v>40</v>
      </c>
      <c r="Q22" s="8" t="s">
        <v>231</v>
      </c>
      <c r="R22" s="7" t="s">
        <v>21</v>
      </c>
      <c r="S22" s="8"/>
      <c r="T22" s="7"/>
      <c r="U22" s="8"/>
      <c r="V22" s="7"/>
      <c r="W22" s="5"/>
      <c r="X22" s="1"/>
      <c r="Y22" s="1"/>
      <c r="Z22" s="1"/>
      <c r="AA22" s="1"/>
      <c r="AB22" s="1"/>
    </row>
    <row r="23" spans="1:28" ht="82.5" customHeight="1" thickBot="1" x14ac:dyDescent="0.25">
      <c r="A23" s="133">
        <v>22</v>
      </c>
      <c r="B23" s="32" t="s">
        <v>211</v>
      </c>
      <c r="C23" s="9">
        <v>2022002470035</v>
      </c>
      <c r="D23" s="48">
        <v>2022</v>
      </c>
      <c r="E23" s="48" t="s">
        <v>1145</v>
      </c>
      <c r="F23" s="10" t="s">
        <v>217</v>
      </c>
      <c r="G23" s="7" t="s">
        <v>174</v>
      </c>
      <c r="H23" s="8" t="s">
        <v>272</v>
      </c>
      <c r="I23" s="7" t="s">
        <v>175</v>
      </c>
      <c r="J23" s="12" t="s">
        <v>431</v>
      </c>
      <c r="K23" s="12" t="s">
        <v>1003</v>
      </c>
      <c r="L23" s="12" t="s">
        <v>1185</v>
      </c>
      <c r="M23" s="11">
        <v>1629789029</v>
      </c>
      <c r="N23" s="8" t="s">
        <v>360</v>
      </c>
      <c r="O23" s="7">
        <v>6</v>
      </c>
      <c r="P23" s="7" t="s">
        <v>176</v>
      </c>
      <c r="Q23" s="8" t="s">
        <v>231</v>
      </c>
      <c r="R23" s="7" t="s">
        <v>21</v>
      </c>
      <c r="S23" s="8"/>
      <c r="T23" s="7"/>
      <c r="U23" s="8"/>
      <c r="V23" s="7"/>
      <c r="W23" s="7"/>
      <c r="X23" s="1"/>
      <c r="Y23" s="1"/>
      <c r="Z23" s="1"/>
      <c r="AA23" s="1"/>
      <c r="AB23" s="1"/>
    </row>
    <row r="24" spans="1:28" ht="94.5" customHeight="1" thickBot="1" x14ac:dyDescent="0.25">
      <c r="A24" s="133">
        <v>23</v>
      </c>
      <c r="B24" s="32" t="s">
        <v>211</v>
      </c>
      <c r="C24" s="9">
        <v>2022002470045</v>
      </c>
      <c r="D24" s="48">
        <v>2022</v>
      </c>
      <c r="E24" s="48" t="s">
        <v>1145</v>
      </c>
      <c r="F24" s="10" t="s">
        <v>217</v>
      </c>
      <c r="G24" s="7" t="s">
        <v>174</v>
      </c>
      <c r="H24" s="8" t="s">
        <v>198</v>
      </c>
      <c r="I24" s="7" t="s">
        <v>199</v>
      </c>
      <c r="J24" s="12" t="s">
        <v>431</v>
      </c>
      <c r="K24" s="12" t="s">
        <v>1004</v>
      </c>
      <c r="L24" s="12" t="s">
        <v>1196</v>
      </c>
      <c r="M24" s="11">
        <v>1661254726</v>
      </c>
      <c r="N24" s="8" t="s">
        <v>360</v>
      </c>
      <c r="O24" s="7">
        <v>3</v>
      </c>
      <c r="P24" s="7" t="s">
        <v>200</v>
      </c>
      <c r="Q24" s="8" t="s">
        <v>231</v>
      </c>
      <c r="R24" s="7" t="s">
        <v>61</v>
      </c>
      <c r="S24" s="8"/>
      <c r="T24" s="7"/>
      <c r="U24" s="8"/>
      <c r="V24" s="7"/>
      <c r="W24" s="7"/>
      <c r="X24" s="1"/>
      <c r="Y24" s="1"/>
      <c r="Z24" s="1"/>
      <c r="AA24" s="1"/>
      <c r="AB24" s="1"/>
    </row>
    <row r="25" spans="1:28" ht="51.75" hidden="1" thickBot="1" x14ac:dyDescent="0.25">
      <c r="A25" s="143">
        <v>24</v>
      </c>
      <c r="B25" s="32" t="s">
        <v>216</v>
      </c>
      <c r="C25" s="9">
        <v>2022002470014</v>
      </c>
      <c r="D25" s="48">
        <v>2023</v>
      </c>
      <c r="E25" s="48" t="s">
        <v>1131</v>
      </c>
      <c r="F25" s="7" t="s">
        <v>217</v>
      </c>
      <c r="G25" s="7" t="s">
        <v>149</v>
      </c>
      <c r="H25" s="8" t="s">
        <v>150</v>
      </c>
      <c r="I25" s="7" t="s">
        <v>151</v>
      </c>
      <c r="J25" s="12" t="s">
        <v>649</v>
      </c>
      <c r="K25" s="12" t="s">
        <v>650</v>
      </c>
      <c r="L25" s="12" t="s">
        <v>1208</v>
      </c>
      <c r="M25" s="24">
        <v>11946499622</v>
      </c>
      <c r="N25" s="8" t="s">
        <v>360</v>
      </c>
      <c r="O25" s="7">
        <v>2</v>
      </c>
      <c r="P25" s="7" t="s">
        <v>152</v>
      </c>
      <c r="Q25" s="8" t="s">
        <v>231</v>
      </c>
      <c r="R25" s="7" t="s">
        <v>65</v>
      </c>
      <c r="S25" s="8"/>
      <c r="T25" s="7"/>
      <c r="U25" s="8"/>
      <c r="V25" s="7"/>
      <c r="W25" s="7"/>
      <c r="X25" s="1"/>
      <c r="Y25" s="1"/>
      <c r="Z25" s="1"/>
      <c r="AA25" s="1"/>
      <c r="AB25" s="1"/>
    </row>
    <row r="26" spans="1:28" ht="51.75" hidden="1" thickBot="1" x14ac:dyDescent="0.25">
      <c r="A26" s="143">
        <v>25</v>
      </c>
      <c r="B26" s="32" t="s">
        <v>350</v>
      </c>
      <c r="C26" s="9">
        <v>2022002470025</v>
      </c>
      <c r="D26" s="48">
        <v>2023</v>
      </c>
      <c r="E26" s="48" t="s">
        <v>1131</v>
      </c>
      <c r="F26" s="7" t="s">
        <v>217</v>
      </c>
      <c r="G26" s="7" t="s">
        <v>149</v>
      </c>
      <c r="H26" s="8" t="s">
        <v>164</v>
      </c>
      <c r="I26" s="7" t="s">
        <v>165</v>
      </c>
      <c r="J26" s="12" t="s">
        <v>1007</v>
      </c>
      <c r="K26" s="12" t="s">
        <v>654</v>
      </c>
      <c r="L26" s="12" t="s">
        <v>1197</v>
      </c>
      <c r="M26" s="11">
        <v>8052558345</v>
      </c>
      <c r="N26" s="8" t="s">
        <v>360</v>
      </c>
      <c r="O26" s="7">
        <v>1</v>
      </c>
      <c r="P26" s="7" t="s">
        <v>166</v>
      </c>
      <c r="Q26" s="8" t="s">
        <v>231</v>
      </c>
      <c r="R26" s="7" t="s">
        <v>65</v>
      </c>
      <c r="S26" s="8"/>
      <c r="T26" s="7"/>
      <c r="U26" s="8"/>
      <c r="V26" s="7"/>
      <c r="W26" s="7"/>
      <c r="X26" s="1"/>
      <c r="Y26" s="1"/>
      <c r="Z26" s="1"/>
      <c r="AA26" s="1"/>
      <c r="AB26" s="1"/>
    </row>
    <row r="27" spans="1:28" ht="130.15" hidden="1" customHeight="1" thickBot="1" x14ac:dyDescent="0.25">
      <c r="A27" s="143">
        <v>26</v>
      </c>
      <c r="B27" s="32" t="s">
        <v>211</v>
      </c>
      <c r="C27" s="9">
        <v>2020002470019</v>
      </c>
      <c r="D27" s="48">
        <v>2020</v>
      </c>
      <c r="E27" s="48" t="s">
        <v>1145</v>
      </c>
      <c r="F27" s="10" t="s">
        <v>217</v>
      </c>
      <c r="G27" s="7" t="s">
        <v>29</v>
      </c>
      <c r="H27" s="8" t="s">
        <v>246</v>
      </c>
      <c r="I27" s="7" t="s">
        <v>30</v>
      </c>
      <c r="J27" s="12" t="s">
        <v>1095</v>
      </c>
      <c r="K27" s="12" t="s">
        <v>300</v>
      </c>
      <c r="L27" s="12" t="s">
        <v>1185</v>
      </c>
      <c r="M27" s="11">
        <v>1734798816</v>
      </c>
      <c r="N27" s="8" t="s">
        <v>360</v>
      </c>
      <c r="O27" s="7">
        <v>1</v>
      </c>
      <c r="P27" s="7" t="s">
        <v>31</v>
      </c>
      <c r="Q27" s="8" t="s">
        <v>231</v>
      </c>
      <c r="R27" s="7" t="s">
        <v>21</v>
      </c>
      <c r="S27" s="8"/>
      <c r="T27" s="7"/>
      <c r="U27" s="8"/>
      <c r="V27" s="7"/>
      <c r="W27" s="10"/>
      <c r="X27" s="1"/>
      <c r="Y27" s="1"/>
      <c r="Z27" s="1"/>
      <c r="AA27" s="1"/>
      <c r="AB27" s="1"/>
    </row>
    <row r="28" spans="1:28" ht="82.5" customHeight="1" thickBot="1" x14ac:dyDescent="0.25">
      <c r="A28" s="31">
        <v>27</v>
      </c>
      <c r="B28" s="32" t="s">
        <v>211</v>
      </c>
      <c r="C28" s="9">
        <v>2022002470019</v>
      </c>
      <c r="D28" s="48">
        <v>2022</v>
      </c>
      <c r="E28" s="48" t="s">
        <v>1145</v>
      </c>
      <c r="F28" s="10" t="s">
        <v>217</v>
      </c>
      <c r="G28" s="7" t="s">
        <v>29</v>
      </c>
      <c r="H28" s="8" t="s">
        <v>161</v>
      </c>
      <c r="I28" s="7" t="s">
        <v>162</v>
      </c>
      <c r="J28" s="12" t="s">
        <v>431</v>
      </c>
      <c r="K28" s="12" t="s">
        <v>1008</v>
      </c>
      <c r="L28" s="12" t="s">
        <v>1185</v>
      </c>
      <c r="M28" s="11">
        <v>7213512518</v>
      </c>
      <c r="N28" s="8" t="s">
        <v>360</v>
      </c>
      <c r="O28" s="7">
        <v>3</v>
      </c>
      <c r="P28" s="7" t="s">
        <v>163</v>
      </c>
      <c r="Q28" s="8" t="s">
        <v>231</v>
      </c>
      <c r="R28" s="7" t="s">
        <v>21</v>
      </c>
      <c r="S28" s="8"/>
      <c r="T28" s="7"/>
      <c r="U28" s="8"/>
      <c r="V28" s="7"/>
      <c r="W28" s="7"/>
      <c r="X28" s="1"/>
      <c r="Y28" s="1"/>
      <c r="Z28" s="1"/>
      <c r="AA28" s="1"/>
      <c r="AB28" s="1"/>
    </row>
    <row r="29" spans="1:28" ht="87" hidden="1" customHeight="1" thickBot="1" x14ac:dyDescent="0.25">
      <c r="A29" s="143">
        <v>28</v>
      </c>
      <c r="B29" s="32" t="s">
        <v>211</v>
      </c>
      <c r="C29" s="9">
        <v>2022002470022</v>
      </c>
      <c r="D29" s="48">
        <v>2023</v>
      </c>
      <c r="E29" s="48" t="s">
        <v>1152</v>
      </c>
      <c r="F29" s="10" t="s">
        <v>215</v>
      </c>
      <c r="G29" s="7" t="s">
        <v>167</v>
      </c>
      <c r="H29" s="8" t="s">
        <v>168</v>
      </c>
      <c r="I29" s="7" t="s">
        <v>228</v>
      </c>
      <c r="J29" s="12" t="s">
        <v>301</v>
      </c>
      <c r="K29" s="12" t="s">
        <v>301</v>
      </c>
      <c r="L29" s="12" t="s">
        <v>1185</v>
      </c>
      <c r="M29" s="11">
        <v>1029608625</v>
      </c>
      <c r="N29" s="8" t="s">
        <v>360</v>
      </c>
      <c r="O29" s="7">
        <v>46</v>
      </c>
      <c r="P29" s="7" t="s">
        <v>169</v>
      </c>
      <c r="Q29" s="8" t="s">
        <v>231</v>
      </c>
      <c r="R29" s="7" t="s">
        <v>21</v>
      </c>
      <c r="S29" s="8"/>
      <c r="T29" s="7"/>
      <c r="U29" s="8"/>
      <c r="V29" s="7"/>
      <c r="W29" s="5"/>
      <c r="X29" s="1"/>
      <c r="Y29" s="1"/>
      <c r="Z29" s="1"/>
      <c r="AA29" s="1"/>
      <c r="AB29" s="1"/>
    </row>
    <row r="30" spans="1:28" ht="109.15" hidden="1" customHeight="1" thickBot="1" x14ac:dyDescent="0.25">
      <c r="A30" s="143">
        <v>29</v>
      </c>
      <c r="B30" s="32" t="s">
        <v>211</v>
      </c>
      <c r="C30" s="9">
        <v>2022002470023</v>
      </c>
      <c r="D30" s="48">
        <v>2023</v>
      </c>
      <c r="E30" s="48" t="s">
        <v>1240</v>
      </c>
      <c r="F30" s="7" t="s">
        <v>215</v>
      </c>
      <c r="G30" s="7" t="s">
        <v>167</v>
      </c>
      <c r="H30" s="8" t="s">
        <v>262</v>
      </c>
      <c r="I30" s="7" t="s">
        <v>229</v>
      </c>
      <c r="J30" s="7" t="s">
        <v>1009</v>
      </c>
      <c r="K30" s="7" t="s">
        <v>1010</v>
      </c>
      <c r="L30" s="12" t="s">
        <v>1206</v>
      </c>
      <c r="M30" s="11">
        <v>11999857028</v>
      </c>
      <c r="N30" s="8" t="s">
        <v>360</v>
      </c>
      <c r="O30" s="7">
        <v>3</v>
      </c>
      <c r="P30" s="7" t="s">
        <v>170</v>
      </c>
      <c r="Q30" s="8" t="s">
        <v>231</v>
      </c>
      <c r="R30" s="7" t="s">
        <v>21</v>
      </c>
      <c r="S30" s="8"/>
      <c r="T30" s="7"/>
      <c r="U30" s="8"/>
      <c r="V30" s="7"/>
      <c r="W30" s="7"/>
      <c r="X30" s="1"/>
      <c r="Y30" s="1"/>
      <c r="Z30" s="1"/>
      <c r="AA30" s="1"/>
      <c r="AB30" s="1"/>
    </row>
    <row r="31" spans="1:28" ht="88.5" hidden="1" customHeight="1" thickBot="1" x14ac:dyDescent="0.25">
      <c r="A31" s="146">
        <v>30</v>
      </c>
      <c r="B31" s="32" t="s">
        <v>211</v>
      </c>
      <c r="C31" s="9">
        <v>2021002470021</v>
      </c>
      <c r="D31" s="48">
        <v>2021</v>
      </c>
      <c r="E31" s="48" t="s">
        <v>1181</v>
      </c>
      <c r="F31" s="10" t="s">
        <v>215</v>
      </c>
      <c r="G31" s="7" t="s">
        <v>227</v>
      </c>
      <c r="H31" s="8" t="s">
        <v>59</v>
      </c>
      <c r="I31" s="7" t="s">
        <v>230</v>
      </c>
      <c r="J31" s="12" t="s">
        <v>302</v>
      </c>
      <c r="K31" s="12" t="s">
        <v>1060</v>
      </c>
      <c r="L31" s="12" t="s">
        <v>1185</v>
      </c>
      <c r="M31" s="11">
        <v>2530807615</v>
      </c>
      <c r="N31" s="8" t="s">
        <v>360</v>
      </c>
      <c r="O31" s="7">
        <v>26</v>
      </c>
      <c r="P31" s="7" t="s">
        <v>60</v>
      </c>
      <c r="Q31" s="8" t="s">
        <v>231</v>
      </c>
      <c r="R31" s="7" t="s">
        <v>21</v>
      </c>
      <c r="S31" s="8"/>
      <c r="T31" s="7"/>
      <c r="U31" s="8"/>
      <c r="V31" s="7"/>
      <c r="W31" s="7"/>
      <c r="X31" s="1"/>
      <c r="Y31" s="1"/>
      <c r="Z31" s="1"/>
      <c r="AA31" s="1"/>
      <c r="AB31" s="1"/>
    </row>
    <row r="32" spans="1:28" ht="111.75" hidden="1" customHeight="1" thickBot="1" x14ac:dyDescent="0.25">
      <c r="A32" s="143">
        <v>31</v>
      </c>
      <c r="B32" s="32" t="s">
        <v>211</v>
      </c>
      <c r="C32" s="9">
        <v>2021002470073</v>
      </c>
      <c r="D32" s="48">
        <v>2023</v>
      </c>
      <c r="E32" s="48" t="s">
        <v>1140</v>
      </c>
      <c r="F32" s="10" t="s">
        <v>215</v>
      </c>
      <c r="G32" s="7" t="s">
        <v>227</v>
      </c>
      <c r="H32" s="8" t="s">
        <v>253</v>
      </c>
      <c r="I32" s="7" t="s">
        <v>111</v>
      </c>
      <c r="J32" s="12" t="s">
        <v>303</v>
      </c>
      <c r="K32" s="12" t="s">
        <v>1061</v>
      </c>
      <c r="L32" s="12" t="s">
        <v>1185</v>
      </c>
      <c r="M32" s="11">
        <v>249999331</v>
      </c>
      <c r="N32" s="8" t="s">
        <v>360</v>
      </c>
      <c r="O32" s="7">
        <v>1</v>
      </c>
      <c r="P32" s="7" t="s">
        <v>112</v>
      </c>
      <c r="Q32" s="8" t="s">
        <v>231</v>
      </c>
      <c r="R32" s="7" t="s">
        <v>21</v>
      </c>
      <c r="S32" s="8"/>
      <c r="T32" s="7"/>
      <c r="U32" s="8"/>
      <c r="V32" s="7"/>
      <c r="W32" s="7"/>
      <c r="X32" s="1"/>
      <c r="Y32" s="1"/>
      <c r="Z32" s="1"/>
      <c r="AA32" s="1"/>
      <c r="AB32" s="1"/>
    </row>
    <row r="33" spans="1:28" ht="94.5" hidden="1" customHeight="1" thickBot="1" x14ac:dyDescent="0.25">
      <c r="A33" s="31">
        <v>32</v>
      </c>
      <c r="B33" s="32" t="s">
        <v>211</v>
      </c>
      <c r="C33" s="9">
        <v>2021002470046</v>
      </c>
      <c r="D33" s="48">
        <v>2021</v>
      </c>
      <c r="E33" s="48"/>
      <c r="F33" s="10" t="s">
        <v>215</v>
      </c>
      <c r="G33" s="7" t="s">
        <v>58</v>
      </c>
      <c r="H33" s="8" t="s">
        <v>249</v>
      </c>
      <c r="I33" s="7" t="s">
        <v>133</v>
      </c>
      <c r="J33" s="12" t="s">
        <v>304</v>
      </c>
      <c r="K33" s="12" t="s">
        <v>1062</v>
      </c>
      <c r="L33" s="12" t="s">
        <v>1185</v>
      </c>
      <c r="M33" s="19">
        <v>17051228766.5</v>
      </c>
      <c r="N33" s="8" t="s">
        <v>114</v>
      </c>
      <c r="O33" s="7">
        <v>41</v>
      </c>
      <c r="P33" s="7" t="s">
        <v>134</v>
      </c>
      <c r="Q33" s="8" t="s">
        <v>231</v>
      </c>
      <c r="R33" s="7" t="s">
        <v>21</v>
      </c>
      <c r="S33" s="8"/>
      <c r="T33" s="7"/>
      <c r="U33" s="8"/>
      <c r="V33" s="7"/>
      <c r="W33" s="7"/>
      <c r="X33" s="1"/>
      <c r="Y33" s="1"/>
      <c r="Z33" s="1"/>
      <c r="AA33" s="1"/>
      <c r="AB33" s="1"/>
    </row>
    <row r="34" spans="1:28" ht="68.25" hidden="1" customHeight="1" thickBot="1" x14ac:dyDescent="0.25">
      <c r="A34" s="143">
        <v>33</v>
      </c>
      <c r="B34" s="32" t="s">
        <v>211</v>
      </c>
      <c r="C34" s="9">
        <v>2022002470017</v>
      </c>
      <c r="D34" s="48">
        <v>2023</v>
      </c>
      <c r="E34" s="48" t="s">
        <v>1131</v>
      </c>
      <c r="F34" s="7" t="s">
        <v>215</v>
      </c>
      <c r="G34" s="7" t="s">
        <v>157</v>
      </c>
      <c r="H34" s="8" t="s">
        <v>263</v>
      </c>
      <c r="I34" s="7" t="s">
        <v>158</v>
      </c>
      <c r="J34" s="12" t="s">
        <v>1012</v>
      </c>
      <c r="K34" s="12" t="s">
        <v>1012</v>
      </c>
      <c r="L34" s="12" t="s">
        <v>1191</v>
      </c>
      <c r="M34" s="23">
        <v>6102510945</v>
      </c>
      <c r="N34" s="8" t="s">
        <v>360</v>
      </c>
      <c r="O34" s="7">
        <v>1</v>
      </c>
      <c r="P34" s="7" t="s">
        <v>159</v>
      </c>
      <c r="Q34" s="8" t="s">
        <v>231</v>
      </c>
      <c r="R34" s="7" t="s">
        <v>21</v>
      </c>
      <c r="S34" s="8"/>
      <c r="T34" s="7"/>
      <c r="U34" s="8"/>
      <c r="V34" s="7"/>
      <c r="W34" s="10"/>
      <c r="X34" s="1"/>
      <c r="Y34" s="1"/>
      <c r="Z34" s="1"/>
      <c r="AA34" s="1"/>
      <c r="AB34" s="1"/>
    </row>
    <row r="35" spans="1:28" ht="65.25" customHeight="1" thickBot="1" x14ac:dyDescent="0.25">
      <c r="A35" s="143">
        <v>34</v>
      </c>
      <c r="B35" s="32" t="s">
        <v>211</v>
      </c>
      <c r="C35" s="9">
        <v>2022002470021</v>
      </c>
      <c r="D35" s="48">
        <v>2022</v>
      </c>
      <c r="E35" s="48" t="s">
        <v>1131</v>
      </c>
      <c r="F35" s="7" t="s">
        <v>215</v>
      </c>
      <c r="G35" s="7" t="s">
        <v>157</v>
      </c>
      <c r="H35" s="8" t="s">
        <v>388</v>
      </c>
      <c r="I35" s="7" t="s">
        <v>158</v>
      </c>
      <c r="J35" s="12" t="s">
        <v>1014</v>
      </c>
      <c r="K35" s="12" t="s">
        <v>1015</v>
      </c>
      <c r="L35" s="12" t="s">
        <v>1198</v>
      </c>
      <c r="M35" s="11">
        <v>6030319355</v>
      </c>
      <c r="N35" s="8" t="s">
        <v>360</v>
      </c>
      <c r="O35" s="7">
        <v>1</v>
      </c>
      <c r="P35" s="7" t="s">
        <v>159</v>
      </c>
      <c r="Q35" s="8" t="s">
        <v>231</v>
      </c>
      <c r="R35" s="7" t="s">
        <v>21</v>
      </c>
      <c r="S35" s="8"/>
      <c r="T35" s="7"/>
      <c r="U35" s="8"/>
      <c r="V35" s="7"/>
      <c r="W35" s="7"/>
      <c r="X35" s="1"/>
      <c r="Y35" s="1"/>
      <c r="Z35" s="1"/>
      <c r="AA35" s="1"/>
      <c r="AB35" s="1"/>
    </row>
    <row r="36" spans="1:28" ht="106.5" hidden="1" customHeight="1" thickBot="1" x14ac:dyDescent="0.25">
      <c r="A36" s="146">
        <v>35</v>
      </c>
      <c r="B36" s="32" t="s">
        <v>211</v>
      </c>
      <c r="C36" s="9">
        <v>2021002470027</v>
      </c>
      <c r="D36" s="48">
        <v>2021</v>
      </c>
      <c r="E36" s="48" t="s">
        <v>1180</v>
      </c>
      <c r="F36" s="10" t="s">
        <v>215</v>
      </c>
      <c r="G36" s="7" t="s">
        <v>66</v>
      </c>
      <c r="H36" s="8" t="s">
        <v>67</v>
      </c>
      <c r="I36" s="7" t="s">
        <v>68</v>
      </c>
      <c r="J36" s="12" t="s">
        <v>305</v>
      </c>
      <c r="K36" s="12" t="s">
        <v>1063</v>
      </c>
      <c r="L36" s="12" t="s">
        <v>1185</v>
      </c>
      <c r="M36" s="11">
        <v>1643845289</v>
      </c>
      <c r="N36" s="8" t="s">
        <v>360</v>
      </c>
      <c r="O36" s="7">
        <v>2</v>
      </c>
      <c r="P36" s="7" t="s">
        <v>69</v>
      </c>
      <c r="Q36" s="8" t="s">
        <v>231</v>
      </c>
      <c r="R36" s="7" t="s">
        <v>70</v>
      </c>
      <c r="S36" s="8"/>
      <c r="T36" s="7"/>
      <c r="U36" s="8"/>
      <c r="V36" s="7"/>
      <c r="W36" s="5"/>
      <c r="X36" s="1"/>
      <c r="Y36" s="1"/>
      <c r="Z36" s="1"/>
      <c r="AA36" s="1"/>
      <c r="AB36" s="1"/>
    </row>
    <row r="37" spans="1:28" ht="84.75" hidden="1" customHeight="1" thickBot="1" x14ac:dyDescent="0.25">
      <c r="A37" s="146">
        <v>36</v>
      </c>
      <c r="B37" s="32" t="s">
        <v>211</v>
      </c>
      <c r="C37" s="9">
        <v>2021002470064</v>
      </c>
      <c r="D37" s="48">
        <v>2021</v>
      </c>
      <c r="E37" s="48" t="s">
        <v>1180</v>
      </c>
      <c r="F37" s="10" t="s">
        <v>215</v>
      </c>
      <c r="G37" s="7" t="s">
        <v>104</v>
      </c>
      <c r="H37" s="8" t="s">
        <v>105</v>
      </c>
      <c r="I37" s="7" t="s">
        <v>106</v>
      </c>
      <c r="J37" s="12" t="s">
        <v>306</v>
      </c>
      <c r="K37" s="12" t="s">
        <v>1064</v>
      </c>
      <c r="L37" s="12" t="s">
        <v>1185</v>
      </c>
      <c r="M37" s="11">
        <v>1719361474</v>
      </c>
      <c r="N37" s="8" t="s">
        <v>360</v>
      </c>
      <c r="O37" s="7">
        <v>3</v>
      </c>
      <c r="P37" s="7" t="s">
        <v>107</v>
      </c>
      <c r="Q37" s="8" t="s">
        <v>232</v>
      </c>
      <c r="R37" s="7" t="s">
        <v>70</v>
      </c>
      <c r="S37" s="8"/>
      <c r="T37" s="7"/>
      <c r="U37" s="8"/>
      <c r="V37" s="7"/>
      <c r="W37" s="7"/>
      <c r="X37" s="1"/>
      <c r="Y37" s="1"/>
      <c r="Z37" s="1"/>
      <c r="AA37" s="1"/>
      <c r="AB37" s="1"/>
    </row>
    <row r="38" spans="1:28" ht="105.75" hidden="1" customHeight="1" thickBot="1" x14ac:dyDescent="0.25">
      <c r="A38" s="31">
        <v>37</v>
      </c>
      <c r="B38" s="32" t="s">
        <v>211</v>
      </c>
      <c r="C38" s="9">
        <v>2021002470080</v>
      </c>
      <c r="D38" s="48">
        <v>2021</v>
      </c>
      <c r="E38" s="48" t="s">
        <v>1180</v>
      </c>
      <c r="F38" s="10" t="s">
        <v>215</v>
      </c>
      <c r="G38" s="7" t="s">
        <v>104</v>
      </c>
      <c r="H38" s="8" t="s">
        <v>256</v>
      </c>
      <c r="I38" s="7" t="s">
        <v>113</v>
      </c>
      <c r="J38" s="12" t="s">
        <v>307</v>
      </c>
      <c r="K38" s="12" t="s">
        <v>1065</v>
      </c>
      <c r="L38" s="12" t="s">
        <v>1185</v>
      </c>
      <c r="M38" s="11">
        <v>4080200249</v>
      </c>
      <c r="N38" s="8" t="s">
        <v>114</v>
      </c>
      <c r="O38" s="7">
        <v>4</v>
      </c>
      <c r="P38" s="7" t="s">
        <v>115</v>
      </c>
      <c r="Q38" s="8" t="s">
        <v>231</v>
      </c>
      <c r="R38" s="7" t="s">
        <v>70</v>
      </c>
      <c r="S38" s="8"/>
      <c r="T38" s="7"/>
      <c r="U38" s="8"/>
      <c r="V38" s="7"/>
      <c r="W38" s="7"/>
      <c r="X38" s="1"/>
      <c r="Y38" s="1"/>
      <c r="Z38" s="1"/>
      <c r="AA38" s="1"/>
      <c r="AB38" s="1"/>
    </row>
    <row r="39" spans="1:28" ht="87.75" hidden="1" customHeight="1" thickBot="1" x14ac:dyDescent="0.25">
      <c r="A39" s="31">
        <v>38</v>
      </c>
      <c r="B39" s="32" t="s">
        <v>216</v>
      </c>
      <c r="C39" s="9">
        <v>2021002470076</v>
      </c>
      <c r="D39" s="48">
        <v>2021</v>
      </c>
      <c r="E39" s="48" t="s">
        <v>1139</v>
      </c>
      <c r="F39" s="10" t="s">
        <v>71</v>
      </c>
      <c r="G39" s="7" t="s">
        <v>210</v>
      </c>
      <c r="H39" s="7" t="s">
        <v>275</v>
      </c>
      <c r="I39" s="8" t="s">
        <v>270</v>
      </c>
      <c r="J39" s="12" t="s">
        <v>308</v>
      </c>
      <c r="K39" s="12" t="s">
        <v>1063</v>
      </c>
      <c r="L39" s="12" t="s">
        <v>1185</v>
      </c>
      <c r="M39" s="11">
        <v>11199823611.09</v>
      </c>
      <c r="N39" s="8" t="s">
        <v>114</v>
      </c>
      <c r="O39" s="7">
        <v>2</v>
      </c>
      <c r="P39" s="7" t="s">
        <v>337</v>
      </c>
      <c r="Q39" s="8" t="s">
        <v>231</v>
      </c>
      <c r="R39" s="7" t="s">
        <v>70</v>
      </c>
      <c r="S39" s="8"/>
      <c r="T39" s="7"/>
      <c r="U39" s="8"/>
      <c r="V39" s="7"/>
      <c r="W39" s="7"/>
      <c r="X39" s="1"/>
      <c r="Y39" s="1"/>
      <c r="Z39" s="1"/>
      <c r="AA39" s="1"/>
      <c r="AB39" s="1"/>
    </row>
    <row r="40" spans="1:28" ht="72.75" customHeight="1" thickBot="1" x14ac:dyDescent="0.25">
      <c r="A40" s="133">
        <v>39</v>
      </c>
      <c r="B40" s="32" t="s">
        <v>213</v>
      </c>
      <c r="C40" s="9">
        <v>2021002470088</v>
      </c>
      <c r="D40" s="48">
        <v>2022</v>
      </c>
      <c r="E40" s="48" t="s">
        <v>1242</v>
      </c>
      <c r="F40" s="10" t="s">
        <v>116</v>
      </c>
      <c r="G40" s="7" t="s">
        <v>123</v>
      </c>
      <c r="H40" s="8" t="s">
        <v>260</v>
      </c>
      <c r="I40" s="7" t="s">
        <v>124</v>
      </c>
      <c r="J40" s="12" t="s">
        <v>309</v>
      </c>
      <c r="K40" s="12" t="s">
        <v>1066</v>
      </c>
      <c r="L40" s="12" t="s">
        <v>1200</v>
      </c>
      <c r="M40" s="11">
        <v>1042076224.11</v>
      </c>
      <c r="N40" s="8" t="s">
        <v>360</v>
      </c>
      <c r="O40" s="7">
        <v>1</v>
      </c>
      <c r="P40" s="7" t="s">
        <v>334</v>
      </c>
      <c r="Q40" s="8" t="s">
        <v>231</v>
      </c>
      <c r="R40" s="7" t="s">
        <v>21</v>
      </c>
      <c r="S40" s="8"/>
      <c r="T40" s="7"/>
      <c r="U40" s="8"/>
      <c r="V40" s="7"/>
      <c r="W40" s="7"/>
      <c r="X40" s="1"/>
      <c r="Y40" s="1"/>
      <c r="Z40" s="1"/>
      <c r="AA40" s="1"/>
      <c r="AB40" s="1"/>
    </row>
    <row r="41" spans="1:28" ht="78.75" customHeight="1" thickBot="1" x14ac:dyDescent="0.25">
      <c r="A41" s="133">
        <v>40</v>
      </c>
      <c r="B41" s="32" t="s">
        <v>213</v>
      </c>
      <c r="C41" s="9">
        <v>2021002470084</v>
      </c>
      <c r="D41" s="48">
        <v>2022</v>
      </c>
      <c r="E41" s="48" t="s">
        <v>1242</v>
      </c>
      <c r="F41" s="10" t="s">
        <v>116</v>
      </c>
      <c r="G41" s="7" t="s">
        <v>117</v>
      </c>
      <c r="H41" s="8" t="s">
        <v>276</v>
      </c>
      <c r="I41" s="7" t="s">
        <v>118</v>
      </c>
      <c r="J41" s="12" t="s">
        <v>310</v>
      </c>
      <c r="K41" s="12" t="s">
        <v>1066</v>
      </c>
      <c r="L41" s="12" t="s">
        <v>1199</v>
      </c>
      <c r="M41" s="11">
        <v>2414065510.5300002</v>
      </c>
      <c r="N41" s="8" t="s">
        <v>360</v>
      </c>
      <c r="O41" s="7">
        <v>1</v>
      </c>
      <c r="P41" s="7" t="s">
        <v>335</v>
      </c>
      <c r="Q41" s="8" t="s">
        <v>232</v>
      </c>
      <c r="R41" s="7" t="s">
        <v>21</v>
      </c>
      <c r="S41" s="8"/>
      <c r="T41" s="7"/>
      <c r="U41" s="8"/>
      <c r="V41" s="7"/>
      <c r="W41" s="10"/>
      <c r="X41" s="1"/>
      <c r="Y41" s="1"/>
      <c r="Z41" s="1"/>
      <c r="AA41" s="1"/>
      <c r="AB41" s="1"/>
    </row>
    <row r="42" spans="1:28" ht="105.75" customHeight="1" thickBot="1" x14ac:dyDescent="0.25">
      <c r="A42" s="133">
        <v>41</v>
      </c>
      <c r="B42" s="32" t="s">
        <v>213</v>
      </c>
      <c r="C42" s="9">
        <v>2021002470099</v>
      </c>
      <c r="D42" s="48">
        <v>2022</v>
      </c>
      <c r="E42" s="48" t="s">
        <v>1242</v>
      </c>
      <c r="F42" s="10" t="s">
        <v>116</v>
      </c>
      <c r="G42" s="7" t="s">
        <v>17</v>
      </c>
      <c r="H42" s="8" t="s">
        <v>255</v>
      </c>
      <c r="I42" s="7" t="s">
        <v>233</v>
      </c>
      <c r="J42" s="12" t="s">
        <v>311</v>
      </c>
      <c r="K42" s="12" t="s">
        <v>1067</v>
      </c>
      <c r="L42" s="12" t="s">
        <v>1185</v>
      </c>
      <c r="M42" s="11">
        <v>25136569047</v>
      </c>
      <c r="N42" s="8" t="s">
        <v>360</v>
      </c>
      <c r="O42" s="7">
        <v>16</v>
      </c>
      <c r="P42" s="7" t="s">
        <v>140</v>
      </c>
      <c r="Q42" s="8" t="s">
        <v>231</v>
      </c>
      <c r="R42" s="7" t="s">
        <v>21</v>
      </c>
      <c r="S42" s="8"/>
      <c r="T42" s="7"/>
      <c r="U42" s="8"/>
      <c r="V42" s="7"/>
      <c r="W42" s="7"/>
      <c r="X42" s="1"/>
      <c r="Y42" s="1"/>
      <c r="Z42" s="1"/>
      <c r="AA42" s="1"/>
      <c r="AB42" s="1"/>
    </row>
    <row r="43" spans="1:28" ht="102.75" thickBot="1" x14ac:dyDescent="0.25">
      <c r="A43" s="133">
        <v>42</v>
      </c>
      <c r="B43" s="32" t="s">
        <v>213</v>
      </c>
      <c r="C43" s="9">
        <v>2021002470033</v>
      </c>
      <c r="D43" s="48">
        <v>2022</v>
      </c>
      <c r="E43" s="48" t="s">
        <v>1262</v>
      </c>
      <c r="F43" s="10" t="s">
        <v>116</v>
      </c>
      <c r="G43" s="7" t="s">
        <v>17</v>
      </c>
      <c r="H43" s="8" t="s">
        <v>41</v>
      </c>
      <c r="I43" s="7" t="s">
        <v>234</v>
      </c>
      <c r="J43" s="12" t="s">
        <v>312</v>
      </c>
      <c r="K43" s="12" t="s">
        <v>1066</v>
      </c>
      <c r="L43" s="12" t="s">
        <v>1185</v>
      </c>
      <c r="M43" s="11">
        <v>7383558461.0100002</v>
      </c>
      <c r="N43" s="8" t="s">
        <v>360</v>
      </c>
      <c r="O43" s="7">
        <v>1</v>
      </c>
      <c r="P43" s="7" t="s">
        <v>72</v>
      </c>
      <c r="Q43" s="8" t="s">
        <v>231</v>
      </c>
      <c r="R43" s="7" t="s">
        <v>21</v>
      </c>
      <c r="S43" s="8"/>
      <c r="T43" s="7"/>
      <c r="U43" s="8"/>
      <c r="V43" s="7"/>
      <c r="W43" s="5"/>
      <c r="X43" s="1"/>
      <c r="Y43" s="1"/>
      <c r="Z43" s="1"/>
      <c r="AA43" s="1"/>
      <c r="AB43" s="1"/>
    </row>
    <row r="44" spans="1:28" ht="80.25" hidden="1" customHeight="1" thickBot="1" x14ac:dyDescent="0.25">
      <c r="A44" s="144">
        <v>43</v>
      </c>
      <c r="B44" s="32" t="s">
        <v>213</v>
      </c>
      <c r="C44" s="9">
        <v>2020002470004</v>
      </c>
      <c r="D44" s="48">
        <v>2020</v>
      </c>
      <c r="E44" s="48" t="s">
        <v>1242</v>
      </c>
      <c r="F44" s="10" t="s">
        <v>116</v>
      </c>
      <c r="G44" s="7" t="s">
        <v>17</v>
      </c>
      <c r="H44" s="8" t="s">
        <v>18</v>
      </c>
      <c r="I44" s="7" t="s">
        <v>19</v>
      </c>
      <c r="J44" s="12" t="s">
        <v>498</v>
      </c>
      <c r="K44" s="12" t="s">
        <v>1086</v>
      </c>
      <c r="L44" s="12" t="s">
        <v>1185</v>
      </c>
      <c r="M44" s="11">
        <v>1511200000</v>
      </c>
      <c r="N44" s="8" t="s">
        <v>360</v>
      </c>
      <c r="O44" s="7">
        <v>3</v>
      </c>
      <c r="P44" s="7" t="s">
        <v>20</v>
      </c>
      <c r="Q44" s="8" t="s">
        <v>231</v>
      </c>
      <c r="R44" s="7" t="s">
        <v>21</v>
      </c>
      <c r="S44" s="8"/>
      <c r="T44" s="7"/>
      <c r="U44" s="8"/>
      <c r="V44" s="7"/>
      <c r="W44" s="7"/>
      <c r="X44" s="1"/>
      <c r="Y44" s="1"/>
      <c r="Z44" s="1"/>
      <c r="AA44" s="1"/>
      <c r="AB44" s="1"/>
    </row>
    <row r="45" spans="1:28" ht="81.75" customHeight="1" thickBot="1" x14ac:dyDescent="0.25">
      <c r="A45" s="133">
        <v>44</v>
      </c>
      <c r="B45" s="32" t="s">
        <v>213</v>
      </c>
      <c r="C45" s="9">
        <v>2022002470031</v>
      </c>
      <c r="D45" s="48">
        <v>2022</v>
      </c>
      <c r="E45" s="48" t="s">
        <v>1242</v>
      </c>
      <c r="F45" s="10" t="s">
        <v>116</v>
      </c>
      <c r="G45" s="7" t="s">
        <v>171</v>
      </c>
      <c r="H45" s="8" t="s">
        <v>1017</v>
      </c>
      <c r="I45" s="7" t="s">
        <v>172</v>
      </c>
      <c r="J45" s="12" t="s">
        <v>1018</v>
      </c>
      <c r="K45" s="12" t="s">
        <v>313</v>
      </c>
      <c r="L45" s="12" t="s">
        <v>1185</v>
      </c>
      <c r="M45" s="11">
        <v>34752588071.410004</v>
      </c>
      <c r="N45" s="8" t="s">
        <v>360</v>
      </c>
      <c r="O45" s="7">
        <v>1</v>
      </c>
      <c r="P45" s="7" t="s">
        <v>173</v>
      </c>
      <c r="Q45" s="8" t="s">
        <v>231</v>
      </c>
      <c r="R45" s="7" t="s">
        <v>21</v>
      </c>
      <c r="S45" s="8"/>
      <c r="T45" s="7"/>
      <c r="U45" s="8"/>
      <c r="V45" s="7"/>
      <c r="W45" s="7"/>
      <c r="X45" s="1"/>
      <c r="Y45" s="1"/>
      <c r="Z45" s="1"/>
      <c r="AA45" s="1"/>
      <c r="AB45" s="1"/>
    </row>
    <row r="46" spans="1:28" ht="112.5" hidden="1" customHeight="1" thickBot="1" x14ac:dyDescent="0.25">
      <c r="A46" s="144">
        <v>45</v>
      </c>
      <c r="B46" s="32" t="s">
        <v>214</v>
      </c>
      <c r="C46" s="9">
        <v>2020002470002</v>
      </c>
      <c r="D46" s="48">
        <v>2020</v>
      </c>
      <c r="E46" s="48" t="s">
        <v>1131</v>
      </c>
      <c r="F46" s="10" t="s">
        <v>153</v>
      </c>
      <c r="G46" s="7" t="s">
        <v>12</v>
      </c>
      <c r="H46" s="8" t="s">
        <v>13</v>
      </c>
      <c r="I46" s="7" t="s">
        <v>14</v>
      </c>
      <c r="J46" s="12" t="s">
        <v>314</v>
      </c>
      <c r="K46" s="12" t="s">
        <v>314</v>
      </c>
      <c r="L46" s="12" t="s">
        <v>1185</v>
      </c>
      <c r="M46" s="11">
        <v>715692021</v>
      </c>
      <c r="N46" s="8" t="s">
        <v>360</v>
      </c>
      <c r="O46" s="7">
        <v>2</v>
      </c>
      <c r="P46" s="7" t="s">
        <v>15</v>
      </c>
      <c r="Q46" s="8" t="s">
        <v>231</v>
      </c>
      <c r="R46" s="7" t="s">
        <v>16</v>
      </c>
      <c r="S46" s="8"/>
      <c r="T46" s="7"/>
      <c r="U46" s="8"/>
      <c r="V46" s="7"/>
      <c r="W46" s="7"/>
      <c r="X46" s="1"/>
      <c r="Y46" s="1"/>
      <c r="Z46" s="1"/>
      <c r="AA46" s="1"/>
      <c r="AB46" s="1"/>
    </row>
    <row r="47" spans="1:28" ht="102.75" thickBot="1" x14ac:dyDescent="0.25">
      <c r="A47" s="143">
        <v>46</v>
      </c>
      <c r="B47" s="32" t="s">
        <v>214</v>
      </c>
      <c r="C47" s="9">
        <v>2022002470043</v>
      </c>
      <c r="D47" s="48">
        <v>2022</v>
      </c>
      <c r="E47" s="48" t="s">
        <v>1239</v>
      </c>
      <c r="F47" s="10" t="s">
        <v>153</v>
      </c>
      <c r="G47" s="7" t="s">
        <v>12</v>
      </c>
      <c r="H47" s="8" t="s">
        <v>196</v>
      </c>
      <c r="I47" s="7" t="s">
        <v>197</v>
      </c>
      <c r="J47" s="12" t="s">
        <v>315</v>
      </c>
      <c r="K47" s="12" t="s">
        <v>315</v>
      </c>
      <c r="L47" s="12" t="s">
        <v>1185</v>
      </c>
      <c r="M47" s="11">
        <v>1449737700</v>
      </c>
      <c r="N47" s="8" t="s">
        <v>360</v>
      </c>
      <c r="O47" s="7">
        <v>1</v>
      </c>
      <c r="P47" s="7" t="s">
        <v>414</v>
      </c>
      <c r="Q47" s="8" t="s">
        <v>232</v>
      </c>
      <c r="R47" s="7" t="s">
        <v>16</v>
      </c>
      <c r="S47" s="8"/>
      <c r="T47" s="7"/>
      <c r="U47" s="8"/>
      <c r="V47" s="7"/>
      <c r="W47" s="7"/>
      <c r="X47" s="1"/>
      <c r="Y47" s="1"/>
      <c r="Z47" s="1"/>
      <c r="AA47" s="1"/>
      <c r="AB47" s="1"/>
    </row>
    <row r="48" spans="1:28" ht="120" hidden="1" customHeight="1" thickBot="1" x14ac:dyDescent="0.25">
      <c r="A48" s="144">
        <v>47</v>
      </c>
      <c r="B48" s="32" t="s">
        <v>214</v>
      </c>
      <c r="C48" s="9">
        <v>2020002470035</v>
      </c>
      <c r="D48" s="48">
        <v>2020</v>
      </c>
      <c r="E48" s="48" t="s">
        <v>1239</v>
      </c>
      <c r="F48" s="10" t="s">
        <v>48</v>
      </c>
      <c r="G48" s="7" t="s">
        <v>12</v>
      </c>
      <c r="H48" s="8" t="s">
        <v>49</v>
      </c>
      <c r="I48" s="7" t="s">
        <v>50</v>
      </c>
      <c r="J48" s="12" t="s">
        <v>1095</v>
      </c>
      <c r="K48" s="12" t="s">
        <v>1095</v>
      </c>
      <c r="L48" s="12" t="s">
        <v>1185</v>
      </c>
      <c r="M48" s="11">
        <v>6205369502.7700005</v>
      </c>
      <c r="N48" s="8" t="s">
        <v>360</v>
      </c>
      <c r="O48" s="7">
        <v>4</v>
      </c>
      <c r="P48" s="7" t="s">
        <v>51</v>
      </c>
      <c r="Q48" s="8" t="s">
        <v>232</v>
      </c>
      <c r="R48" s="7" t="s">
        <v>16</v>
      </c>
      <c r="S48" s="8"/>
      <c r="T48" s="7"/>
      <c r="U48" s="8"/>
      <c r="V48" s="7"/>
      <c r="W48" s="10"/>
      <c r="X48" s="1"/>
      <c r="Y48" s="1"/>
      <c r="Z48" s="1"/>
      <c r="AA48" s="1"/>
      <c r="AB48" s="1"/>
    </row>
    <row r="49" spans="1:16182" ht="77.25" customHeight="1" thickBot="1" x14ac:dyDescent="0.25">
      <c r="A49" s="133">
        <v>48</v>
      </c>
      <c r="B49" s="32" t="s">
        <v>214</v>
      </c>
      <c r="C49" s="9">
        <v>2022002470016</v>
      </c>
      <c r="D49" s="48">
        <v>2022</v>
      </c>
      <c r="E49" s="48" t="s">
        <v>1149</v>
      </c>
      <c r="F49" s="10" t="s">
        <v>153</v>
      </c>
      <c r="G49" s="7" t="s">
        <v>154</v>
      </c>
      <c r="H49" s="8" t="s">
        <v>155</v>
      </c>
      <c r="I49" s="7" t="s">
        <v>156</v>
      </c>
      <c r="J49" s="12" t="s">
        <v>1019</v>
      </c>
      <c r="K49" s="12" t="s">
        <v>316</v>
      </c>
      <c r="L49" s="12" t="s">
        <v>1201</v>
      </c>
      <c r="M49" s="11">
        <v>549616074</v>
      </c>
      <c r="N49" s="8" t="s">
        <v>360</v>
      </c>
      <c r="O49" s="7">
        <v>2</v>
      </c>
      <c r="P49" s="7" t="s">
        <v>387</v>
      </c>
      <c r="Q49" s="8" t="s">
        <v>231</v>
      </c>
      <c r="R49" s="7" t="s">
        <v>16</v>
      </c>
      <c r="S49" s="8"/>
      <c r="T49" s="7"/>
      <c r="U49" s="8"/>
      <c r="V49" s="7"/>
      <c r="W49" s="7"/>
      <c r="X49" s="1"/>
      <c r="Y49" s="1"/>
      <c r="Z49" s="1"/>
      <c r="AA49" s="1"/>
      <c r="AB49" s="1"/>
    </row>
    <row r="50" spans="1:16182" ht="102.75" thickBot="1" x14ac:dyDescent="0.25">
      <c r="A50" s="133">
        <v>50</v>
      </c>
      <c r="B50" s="32" t="s">
        <v>214</v>
      </c>
      <c r="C50" s="9">
        <v>2022002470042</v>
      </c>
      <c r="D50" s="48">
        <v>2022</v>
      </c>
      <c r="E50" s="48" t="s">
        <v>1239</v>
      </c>
      <c r="F50" s="10" t="s">
        <v>153</v>
      </c>
      <c r="G50" s="7" t="s">
        <v>194</v>
      </c>
      <c r="H50" s="8" t="s">
        <v>265</v>
      </c>
      <c r="I50" s="7" t="s">
        <v>195</v>
      </c>
      <c r="J50" s="12" t="s">
        <v>318</v>
      </c>
      <c r="K50" s="12" t="s">
        <v>318</v>
      </c>
      <c r="L50" s="12" t="s">
        <v>1202</v>
      </c>
      <c r="M50" s="11">
        <v>500000000</v>
      </c>
      <c r="N50" s="8" t="s">
        <v>360</v>
      </c>
      <c r="O50" s="7">
        <v>2</v>
      </c>
      <c r="P50" s="7" t="s">
        <v>413</v>
      </c>
      <c r="Q50" s="8" t="s">
        <v>231</v>
      </c>
      <c r="R50" s="7" t="s">
        <v>16</v>
      </c>
      <c r="S50" s="8"/>
      <c r="T50" s="7"/>
      <c r="U50" s="8"/>
      <c r="V50" s="7"/>
      <c r="W50" s="7"/>
      <c r="X50" s="1"/>
      <c r="Y50" s="1"/>
      <c r="Z50" s="1"/>
      <c r="AA50" s="1"/>
      <c r="AB50" s="1"/>
    </row>
    <row r="51" spans="1:16182" ht="125.25" customHeight="1" thickBot="1" x14ac:dyDescent="0.25">
      <c r="A51" s="133">
        <v>51</v>
      </c>
      <c r="B51" s="32" t="s">
        <v>216</v>
      </c>
      <c r="C51" s="9">
        <v>2021002470026</v>
      </c>
      <c r="D51" s="48">
        <v>2022</v>
      </c>
      <c r="E51" s="48" t="s">
        <v>1239</v>
      </c>
      <c r="F51" s="10" t="s">
        <v>57</v>
      </c>
      <c r="G51" s="7" t="s">
        <v>12</v>
      </c>
      <c r="H51" s="8" t="s">
        <v>62</v>
      </c>
      <c r="I51" s="7" t="s">
        <v>63</v>
      </c>
      <c r="J51" s="12" t="s">
        <v>319</v>
      </c>
      <c r="K51" s="12" t="s">
        <v>1068</v>
      </c>
      <c r="L51" s="12" t="s">
        <v>1185</v>
      </c>
      <c r="M51" s="11">
        <v>1837299374</v>
      </c>
      <c r="N51" s="8" t="s">
        <v>360</v>
      </c>
      <c r="O51" s="7">
        <v>2</v>
      </c>
      <c r="P51" s="7" t="s">
        <v>64</v>
      </c>
      <c r="Q51" s="8" t="s">
        <v>231</v>
      </c>
      <c r="R51" s="7" t="s">
        <v>65</v>
      </c>
      <c r="S51" s="8"/>
      <c r="T51" s="7"/>
      <c r="U51" s="8"/>
      <c r="V51" s="7"/>
      <c r="W51" s="7"/>
      <c r="X51" s="1"/>
      <c r="Y51" s="1"/>
      <c r="Z51" s="1"/>
      <c r="AA51" s="1"/>
      <c r="AB51" s="1"/>
    </row>
    <row r="52" spans="1:16182" ht="159" hidden="1" customHeight="1" thickBot="1" x14ac:dyDescent="0.25">
      <c r="A52" s="31">
        <v>52</v>
      </c>
      <c r="B52" s="32" t="s">
        <v>216</v>
      </c>
      <c r="C52" s="9">
        <v>2021002470071</v>
      </c>
      <c r="D52" s="48">
        <v>2021</v>
      </c>
      <c r="E52" s="48" t="s">
        <v>1131</v>
      </c>
      <c r="F52" s="10" t="s">
        <v>57</v>
      </c>
      <c r="G52" s="7" t="s">
        <v>235</v>
      </c>
      <c r="H52" s="8" t="s">
        <v>274</v>
      </c>
      <c r="I52" s="7" t="s">
        <v>135</v>
      </c>
      <c r="J52" s="12" t="s">
        <v>320</v>
      </c>
      <c r="K52" s="12" t="s">
        <v>1064</v>
      </c>
      <c r="L52" s="12" t="s">
        <v>1184</v>
      </c>
      <c r="M52" s="11">
        <v>78436584247</v>
      </c>
      <c r="N52" s="8" t="s">
        <v>114</v>
      </c>
      <c r="O52" s="7">
        <v>3</v>
      </c>
      <c r="P52" s="7" t="s">
        <v>136</v>
      </c>
      <c r="Q52" s="8" t="s">
        <v>231</v>
      </c>
      <c r="R52" s="7" t="s">
        <v>65</v>
      </c>
      <c r="S52" s="8"/>
      <c r="T52" s="7"/>
      <c r="U52" s="8"/>
      <c r="V52" s="7"/>
      <c r="W52" s="7"/>
      <c r="X52" s="1"/>
      <c r="Y52" s="1"/>
      <c r="Z52" s="1"/>
      <c r="AA52" s="1"/>
      <c r="AB52" s="1"/>
    </row>
    <row r="53" spans="1:16182" ht="94.15" customHeight="1" thickBot="1" x14ac:dyDescent="0.25">
      <c r="A53" s="133">
        <v>53</v>
      </c>
      <c r="B53" s="32" t="s">
        <v>216</v>
      </c>
      <c r="C53" s="9">
        <v>2022002470049</v>
      </c>
      <c r="D53" s="48">
        <v>2022</v>
      </c>
      <c r="E53" s="48" t="s">
        <v>1148</v>
      </c>
      <c r="F53" s="10" t="s">
        <v>57</v>
      </c>
      <c r="G53" s="7" t="s">
        <v>201</v>
      </c>
      <c r="H53" s="8" t="s">
        <v>279</v>
      </c>
      <c r="I53" s="7" t="s">
        <v>202</v>
      </c>
      <c r="J53" s="7" t="s">
        <v>315</v>
      </c>
      <c r="K53" s="7" t="s">
        <v>315</v>
      </c>
      <c r="L53" s="12" t="s">
        <v>1185</v>
      </c>
      <c r="M53" s="11">
        <v>1302627311</v>
      </c>
      <c r="N53" s="8" t="s">
        <v>360</v>
      </c>
      <c r="O53" s="7">
        <v>1</v>
      </c>
      <c r="P53" s="7" t="s">
        <v>203</v>
      </c>
      <c r="Q53" s="8" t="s">
        <v>231</v>
      </c>
      <c r="R53" s="7" t="s">
        <v>21</v>
      </c>
      <c r="S53" s="8"/>
      <c r="T53" s="7"/>
      <c r="U53" s="8"/>
      <c r="V53" s="7"/>
      <c r="W53" s="7"/>
      <c r="X53" s="1"/>
      <c r="Y53" s="1"/>
      <c r="Z53" s="1"/>
      <c r="AA53" s="1"/>
      <c r="AB53" s="1"/>
      <c r="IY53" s="13"/>
      <c r="IZ53" s="14"/>
      <c r="JA53" s="15"/>
      <c r="JB53" s="15"/>
      <c r="JC53" s="14"/>
      <c r="JD53" s="15"/>
      <c r="JE53" s="15"/>
      <c r="JF53" s="14"/>
      <c r="JG53" s="15"/>
      <c r="JH53" s="15"/>
      <c r="JI53" s="14"/>
      <c r="JJ53" s="15"/>
      <c r="JK53" s="15"/>
      <c r="JL53" s="14"/>
      <c r="JM53" s="15"/>
      <c r="JN53" s="15"/>
      <c r="JO53" s="14"/>
      <c r="JP53" s="15"/>
      <c r="JQ53" s="15"/>
      <c r="JR53" s="14"/>
      <c r="JS53" s="15"/>
      <c r="JT53" s="15"/>
      <c r="JU53" s="14"/>
      <c r="JV53" s="15"/>
      <c r="JW53" s="15"/>
      <c r="JX53" s="14"/>
      <c r="JY53" s="15"/>
      <c r="JZ53" s="15"/>
      <c r="KA53" s="14"/>
      <c r="KB53" s="15"/>
      <c r="KC53" s="15"/>
      <c r="KD53" s="14"/>
      <c r="KE53" s="15"/>
      <c r="KF53" s="15"/>
      <c r="KG53" s="14"/>
      <c r="KH53" s="15"/>
      <c r="KI53" s="15"/>
      <c r="KJ53" s="14"/>
      <c r="KK53" s="15"/>
      <c r="KL53" s="15"/>
      <c r="KM53" s="14"/>
      <c r="KN53" s="15"/>
      <c r="KO53" s="15"/>
      <c r="KP53" s="14"/>
      <c r="KQ53" s="15"/>
      <c r="KR53" s="15"/>
      <c r="KS53" s="14"/>
      <c r="KT53" s="15"/>
      <c r="KU53" s="15"/>
      <c r="KV53" s="14"/>
      <c r="KW53" s="15"/>
      <c r="KX53" s="15"/>
      <c r="KY53" s="14"/>
      <c r="KZ53" s="15"/>
      <c r="LA53" s="15"/>
      <c r="LB53" s="14"/>
      <c r="LC53" s="15"/>
      <c r="LD53" s="15"/>
      <c r="LE53" s="14"/>
      <c r="LF53" s="15"/>
      <c r="LG53" s="15"/>
      <c r="LH53" s="14"/>
      <c r="LI53" s="15"/>
      <c r="LJ53" s="15"/>
      <c r="LK53" s="14"/>
      <c r="LL53" s="15"/>
      <c r="LM53" s="15"/>
      <c r="LN53" s="14"/>
      <c r="LO53" s="15"/>
      <c r="LP53" s="15"/>
      <c r="LQ53" s="14"/>
      <c r="LR53" s="15"/>
      <c r="LS53" s="15"/>
      <c r="LT53" s="14"/>
      <c r="LU53" s="15"/>
      <c r="LV53" s="15"/>
      <c r="LW53" s="14"/>
      <c r="LX53" s="15"/>
      <c r="LY53" s="15"/>
      <c r="LZ53" s="14"/>
      <c r="MA53" s="15"/>
      <c r="MB53" s="15"/>
      <c r="MC53" s="14"/>
      <c r="MD53" s="15"/>
      <c r="ME53" s="15"/>
      <c r="MF53" s="14"/>
      <c r="MG53" s="15"/>
      <c r="MH53" s="15"/>
      <c r="MI53" s="14"/>
      <c r="MJ53" s="15"/>
      <c r="MK53" s="15"/>
      <c r="ML53" s="14"/>
      <c r="MM53" s="15"/>
      <c r="MN53" s="15"/>
      <c r="MO53" s="14"/>
      <c r="MP53" s="15"/>
      <c r="MQ53" s="15"/>
      <c r="MR53" s="14"/>
      <c r="MS53" s="15"/>
      <c r="MT53" s="15"/>
      <c r="MU53" s="14"/>
      <c r="MV53" s="15"/>
      <c r="MW53" s="15"/>
      <c r="MX53" s="14"/>
      <c r="MY53" s="15"/>
      <c r="MZ53" s="15"/>
      <c r="NA53" s="14"/>
      <c r="NB53" s="15"/>
      <c r="NC53" s="15"/>
      <c r="ND53" s="14"/>
      <c r="NE53" s="15"/>
      <c r="NF53" s="15"/>
      <c r="NG53" s="14"/>
      <c r="NH53" s="15"/>
      <c r="NI53" s="15"/>
      <c r="NJ53" s="14"/>
      <c r="NK53" s="15"/>
      <c r="NL53" s="15"/>
      <c r="NM53" s="14"/>
      <c r="NN53" s="15"/>
      <c r="NO53" s="15"/>
      <c r="NP53" s="14"/>
      <c r="NQ53" s="15"/>
      <c r="NR53" s="15"/>
      <c r="NS53" s="14"/>
      <c r="NT53" s="15"/>
      <c r="NU53" s="15"/>
      <c r="NV53" s="14"/>
      <c r="NW53" s="15"/>
      <c r="NX53" s="15"/>
      <c r="NY53" s="14"/>
      <c r="NZ53" s="15"/>
      <c r="OA53" s="15"/>
      <c r="OB53" s="14"/>
      <c r="OC53" s="15"/>
      <c r="OD53" s="15"/>
      <c r="OE53" s="14"/>
      <c r="OF53" s="15"/>
      <c r="OG53" s="15"/>
      <c r="OH53" s="14"/>
      <c r="OI53" s="15"/>
      <c r="OJ53" s="15"/>
      <c r="OK53" s="14"/>
      <c r="OL53" s="15"/>
      <c r="OM53" s="15"/>
      <c r="ON53" s="14"/>
      <c r="OO53" s="15"/>
      <c r="OP53" s="15"/>
      <c r="OQ53" s="14"/>
      <c r="OR53" s="15"/>
      <c r="OS53" s="15"/>
      <c r="OT53" s="14"/>
      <c r="OU53" s="15"/>
      <c r="OV53" s="15"/>
      <c r="OW53" s="14"/>
      <c r="OX53" s="15"/>
      <c r="OY53" s="15"/>
      <c r="OZ53" s="14"/>
      <c r="PA53" s="15"/>
      <c r="PB53" s="15"/>
      <c r="PC53" s="14"/>
      <c r="PD53" s="15"/>
      <c r="PE53" s="15"/>
      <c r="PF53" s="14"/>
      <c r="PG53" s="15"/>
      <c r="PH53" s="15"/>
      <c r="PI53" s="14"/>
      <c r="PJ53" s="15"/>
      <c r="PK53" s="15"/>
      <c r="PL53" s="14"/>
      <c r="PM53" s="15"/>
      <c r="PN53" s="15"/>
      <c r="PO53" s="14"/>
      <c r="PP53" s="15"/>
      <c r="PQ53" s="15"/>
      <c r="PR53" s="14"/>
      <c r="PS53" s="15"/>
      <c r="PT53" s="15"/>
      <c r="PU53" s="14"/>
      <c r="PV53" s="15"/>
      <c r="PW53" s="15"/>
      <c r="PX53" s="14"/>
      <c r="PY53" s="15"/>
      <c r="PZ53" s="15"/>
      <c r="QA53" s="14"/>
      <c r="QB53" s="15"/>
      <c r="QC53" s="15"/>
      <c r="QD53" s="14"/>
      <c r="QE53" s="15"/>
      <c r="QF53" s="15"/>
      <c r="QG53" s="14"/>
      <c r="QH53" s="15"/>
      <c r="QI53" s="15"/>
      <c r="QJ53" s="14"/>
      <c r="QK53" s="15"/>
      <c r="QL53" s="15"/>
      <c r="QM53" s="14"/>
      <c r="QN53" s="15"/>
      <c r="QO53" s="15"/>
      <c r="QP53" s="14"/>
      <c r="QQ53" s="15"/>
      <c r="QR53" s="15"/>
      <c r="QS53" s="14"/>
      <c r="QT53" s="15"/>
      <c r="QU53" s="15"/>
      <c r="QV53" s="14"/>
      <c r="QW53" s="15"/>
      <c r="QX53" s="15"/>
      <c r="QY53" s="14"/>
      <c r="QZ53" s="15"/>
      <c r="RA53" s="15"/>
      <c r="RB53" s="14"/>
      <c r="RC53" s="15"/>
      <c r="RD53" s="15"/>
      <c r="RE53" s="14"/>
      <c r="RF53" s="15"/>
      <c r="RG53" s="15"/>
      <c r="RH53" s="14"/>
      <c r="RI53" s="15"/>
      <c r="RJ53" s="15"/>
      <c r="RK53" s="14"/>
      <c r="RL53" s="15"/>
      <c r="RM53" s="15"/>
      <c r="RN53" s="14"/>
      <c r="RO53" s="15"/>
      <c r="RP53" s="15"/>
      <c r="RQ53" s="14"/>
      <c r="RR53" s="15"/>
      <c r="RS53" s="15"/>
      <c r="RT53" s="14"/>
      <c r="RU53" s="15"/>
      <c r="RV53" s="15"/>
      <c r="RW53" s="14"/>
      <c r="RX53" s="15"/>
      <c r="RY53" s="15"/>
      <c r="RZ53" s="14"/>
      <c r="SA53" s="15"/>
      <c r="SB53" s="15"/>
      <c r="SC53" s="14"/>
      <c r="SD53" s="15"/>
      <c r="SE53" s="15"/>
      <c r="SF53" s="14"/>
      <c r="SG53" s="15"/>
      <c r="SH53" s="15"/>
      <c r="SI53" s="14"/>
      <c r="SJ53" s="15"/>
      <c r="SK53" s="15"/>
      <c r="SL53" s="14"/>
      <c r="SM53" s="15"/>
      <c r="SN53" s="15"/>
      <c r="SO53" s="14"/>
      <c r="SP53" s="15"/>
      <c r="SQ53" s="15"/>
      <c r="SR53" s="14"/>
      <c r="SS53" s="15"/>
      <c r="ST53" s="15"/>
      <c r="SU53" s="14"/>
      <c r="SV53" s="15"/>
      <c r="SW53" s="15"/>
      <c r="SX53" s="14"/>
      <c r="SY53" s="15"/>
      <c r="SZ53" s="15"/>
      <c r="TA53" s="14"/>
      <c r="TB53" s="15"/>
      <c r="TC53" s="15"/>
      <c r="TD53" s="14"/>
      <c r="TE53" s="15"/>
      <c r="TF53" s="15"/>
      <c r="TG53" s="14"/>
      <c r="TH53" s="15"/>
      <c r="TI53" s="15"/>
      <c r="TJ53" s="14"/>
      <c r="TK53" s="15"/>
      <c r="TL53" s="15"/>
      <c r="TM53" s="14"/>
      <c r="TN53" s="15"/>
      <c r="TO53" s="15"/>
      <c r="TP53" s="14"/>
      <c r="TQ53" s="15"/>
      <c r="TR53" s="15"/>
      <c r="TS53" s="14"/>
      <c r="TT53" s="15"/>
      <c r="TU53" s="15"/>
      <c r="TV53" s="14"/>
      <c r="TW53" s="15"/>
      <c r="TX53" s="15"/>
      <c r="TY53" s="14"/>
      <c r="TZ53" s="15"/>
      <c r="UA53" s="15"/>
      <c r="UB53" s="14"/>
      <c r="UC53" s="15"/>
      <c r="UD53" s="15"/>
      <c r="UE53" s="14"/>
      <c r="UF53" s="15"/>
      <c r="UG53" s="15"/>
      <c r="UH53" s="14"/>
      <c r="UI53" s="15"/>
      <c r="UJ53" s="15"/>
      <c r="UK53" s="14"/>
      <c r="UL53" s="15"/>
      <c r="UM53" s="15"/>
      <c r="UN53" s="14"/>
      <c r="UO53" s="15"/>
      <c r="UP53" s="15"/>
      <c r="UQ53" s="14"/>
      <c r="UR53" s="15"/>
      <c r="US53" s="15"/>
      <c r="UT53" s="14"/>
      <c r="UU53" s="15"/>
      <c r="UV53" s="15"/>
      <c r="UW53" s="14"/>
      <c r="UX53" s="15"/>
      <c r="UY53" s="15"/>
      <c r="UZ53" s="14"/>
      <c r="VA53" s="15"/>
      <c r="VB53" s="15"/>
      <c r="VC53" s="14"/>
      <c r="VD53" s="15"/>
      <c r="VE53" s="15"/>
      <c r="VF53" s="14"/>
      <c r="VG53" s="15"/>
      <c r="VH53" s="15"/>
      <c r="VI53" s="14"/>
      <c r="VJ53" s="15"/>
      <c r="VK53" s="15"/>
      <c r="VL53" s="14"/>
      <c r="VM53" s="15"/>
      <c r="VN53" s="15"/>
      <c r="VO53" s="14"/>
      <c r="VP53" s="15"/>
      <c r="VQ53" s="15"/>
      <c r="VR53" s="14"/>
      <c r="VS53" s="15"/>
      <c r="VT53" s="15"/>
      <c r="VU53" s="14"/>
      <c r="VV53" s="15"/>
      <c r="VW53" s="15"/>
      <c r="VX53" s="14"/>
      <c r="VY53" s="15"/>
      <c r="VZ53" s="15"/>
      <c r="WA53" s="14"/>
      <c r="WB53" s="15"/>
      <c r="WC53" s="15"/>
      <c r="WD53" s="14"/>
      <c r="WE53" s="15"/>
      <c r="WF53" s="15"/>
      <c r="WG53" s="14"/>
      <c r="WH53" s="15"/>
      <c r="WI53" s="15"/>
      <c r="WJ53" s="14"/>
      <c r="WK53" s="15"/>
      <c r="WL53" s="15"/>
      <c r="WM53" s="14"/>
      <c r="WN53" s="15"/>
      <c r="WO53" s="15"/>
      <c r="WP53" s="14"/>
      <c r="WQ53" s="15"/>
      <c r="WR53" s="15"/>
      <c r="WS53" s="14"/>
      <c r="WT53" s="15"/>
      <c r="WU53" s="15"/>
      <c r="WV53" s="14"/>
      <c r="WW53" s="15"/>
      <c r="WX53" s="15"/>
      <c r="WY53" s="14"/>
      <c r="WZ53" s="15"/>
      <c r="XA53" s="15"/>
      <c r="XB53" s="14"/>
      <c r="XC53" s="15"/>
      <c r="XD53" s="15"/>
      <c r="XE53" s="14"/>
      <c r="XF53" s="15"/>
      <c r="XG53" s="15"/>
      <c r="XH53" s="14"/>
      <c r="XI53" s="15"/>
      <c r="XJ53" s="15"/>
      <c r="XK53" s="14"/>
      <c r="XL53" s="15"/>
      <c r="XM53" s="15"/>
      <c r="XN53" s="14"/>
      <c r="XO53" s="15"/>
      <c r="XP53" s="15"/>
      <c r="XQ53" s="14"/>
      <c r="XR53" s="15"/>
      <c r="XS53" s="15"/>
      <c r="XT53" s="14"/>
      <c r="XU53" s="15"/>
      <c r="XV53" s="15"/>
      <c r="XW53" s="14"/>
      <c r="XX53" s="15"/>
      <c r="XY53" s="15"/>
      <c r="XZ53" s="14"/>
      <c r="YA53" s="15"/>
      <c r="YB53" s="15"/>
      <c r="YC53" s="14"/>
      <c r="YD53" s="15"/>
      <c r="YE53" s="15"/>
      <c r="YF53" s="14"/>
      <c r="YG53" s="15"/>
      <c r="YH53" s="15"/>
      <c r="YI53" s="14"/>
      <c r="YJ53" s="15"/>
      <c r="YK53" s="15"/>
      <c r="YL53" s="14"/>
      <c r="YM53" s="15"/>
      <c r="YN53" s="15"/>
      <c r="YO53" s="14"/>
      <c r="YP53" s="15"/>
      <c r="YQ53" s="15"/>
      <c r="YR53" s="14"/>
      <c r="YS53" s="15"/>
      <c r="YT53" s="15"/>
      <c r="YU53" s="14"/>
      <c r="YV53" s="15"/>
      <c r="YW53" s="15"/>
      <c r="YX53" s="14"/>
      <c r="YY53" s="15"/>
      <c r="YZ53" s="15"/>
      <c r="ZA53" s="14"/>
      <c r="ZB53" s="15"/>
      <c r="ZC53" s="15"/>
      <c r="ZD53" s="14"/>
      <c r="ZE53" s="15"/>
      <c r="ZF53" s="15"/>
      <c r="ZG53" s="14"/>
      <c r="ZH53" s="15"/>
      <c r="ZI53" s="15"/>
      <c r="ZJ53" s="14"/>
      <c r="ZK53" s="15"/>
      <c r="ZL53" s="15"/>
      <c r="ZM53" s="14"/>
      <c r="ZN53" s="15"/>
      <c r="ZO53" s="15"/>
      <c r="ZP53" s="14"/>
      <c r="ZQ53" s="15"/>
      <c r="ZR53" s="15"/>
      <c r="ZS53" s="14"/>
      <c r="ZT53" s="15"/>
      <c r="ZU53" s="15"/>
      <c r="ZV53" s="14"/>
      <c r="ZW53" s="15"/>
      <c r="ZX53" s="15"/>
      <c r="ZY53" s="14"/>
      <c r="ZZ53" s="15"/>
      <c r="AAA53" s="15"/>
      <c r="AAB53" s="14"/>
      <c r="AAC53" s="15"/>
      <c r="AAD53" s="15"/>
      <c r="AAE53" s="14"/>
      <c r="AAF53" s="15"/>
      <c r="AAG53" s="15"/>
      <c r="AAH53" s="14"/>
      <c r="AAI53" s="15"/>
      <c r="AAJ53" s="15"/>
      <c r="AAK53" s="14"/>
      <c r="AAL53" s="15"/>
      <c r="AAM53" s="15"/>
      <c r="AAN53" s="14"/>
      <c r="AAO53" s="15"/>
      <c r="AAP53" s="15"/>
      <c r="AAQ53" s="14"/>
      <c r="AAR53" s="15"/>
      <c r="AAS53" s="15"/>
      <c r="AAT53" s="14"/>
      <c r="AAU53" s="15"/>
      <c r="AAV53" s="15"/>
      <c r="AAW53" s="14"/>
      <c r="AAX53" s="15"/>
      <c r="AAY53" s="15"/>
      <c r="AAZ53" s="14"/>
      <c r="ABA53" s="15"/>
      <c r="ABB53" s="15"/>
      <c r="ABC53" s="14"/>
      <c r="ABD53" s="15"/>
      <c r="ABE53" s="15"/>
      <c r="ABF53" s="14"/>
      <c r="ABG53" s="15"/>
      <c r="ABH53" s="15"/>
      <c r="ABI53" s="14"/>
      <c r="ABJ53" s="15"/>
      <c r="ABK53" s="15"/>
      <c r="ABL53" s="14"/>
      <c r="ABM53" s="15"/>
      <c r="ABN53" s="15"/>
      <c r="ABO53" s="14"/>
      <c r="ABP53" s="15"/>
      <c r="ABQ53" s="15"/>
      <c r="ABR53" s="14"/>
      <c r="ABS53" s="15"/>
      <c r="ABT53" s="15"/>
      <c r="ABU53" s="14"/>
      <c r="ABV53" s="15"/>
      <c r="ABW53" s="15"/>
      <c r="ABX53" s="14"/>
      <c r="ABY53" s="15"/>
      <c r="ABZ53" s="15"/>
      <c r="ACA53" s="14"/>
      <c r="ACB53" s="15"/>
      <c r="ACC53" s="15"/>
      <c r="ACD53" s="14"/>
      <c r="ACE53" s="15"/>
      <c r="ACF53" s="15"/>
      <c r="ACG53" s="14"/>
      <c r="ACH53" s="15"/>
      <c r="ACI53" s="15"/>
      <c r="ACJ53" s="14"/>
      <c r="ACK53" s="15"/>
      <c r="ACL53" s="15"/>
      <c r="ACM53" s="14"/>
      <c r="ACN53" s="15"/>
      <c r="ACO53" s="15"/>
      <c r="ACP53" s="14"/>
      <c r="ACQ53" s="15"/>
      <c r="ACR53" s="15"/>
      <c r="ACS53" s="14"/>
      <c r="ACT53" s="15"/>
      <c r="ACU53" s="15"/>
      <c r="ACV53" s="14"/>
      <c r="ACW53" s="15"/>
      <c r="ACX53" s="15"/>
      <c r="ACY53" s="14"/>
      <c r="ACZ53" s="15"/>
      <c r="ADA53" s="15"/>
      <c r="ADB53" s="14"/>
      <c r="ADC53" s="15"/>
      <c r="ADD53" s="15"/>
      <c r="ADE53" s="14"/>
      <c r="ADF53" s="15"/>
      <c r="ADG53" s="15"/>
      <c r="ADH53" s="14"/>
      <c r="ADI53" s="15"/>
      <c r="ADJ53" s="15"/>
      <c r="ADK53" s="14"/>
      <c r="ADL53" s="15"/>
      <c r="ADM53" s="15"/>
      <c r="ADN53" s="14"/>
      <c r="ADO53" s="15"/>
      <c r="ADP53" s="15"/>
      <c r="ADQ53" s="14"/>
      <c r="ADR53" s="15"/>
      <c r="ADS53" s="15"/>
      <c r="ADT53" s="14"/>
      <c r="ADU53" s="15"/>
      <c r="ADV53" s="15"/>
      <c r="ADW53" s="14"/>
      <c r="ADX53" s="15"/>
      <c r="ADY53" s="15"/>
      <c r="ADZ53" s="14"/>
      <c r="AEA53" s="15"/>
      <c r="AEB53" s="15"/>
      <c r="AEC53" s="14"/>
      <c r="AED53" s="15"/>
      <c r="AEE53" s="15"/>
      <c r="AEF53" s="14"/>
      <c r="AEG53" s="15"/>
      <c r="AEH53" s="15"/>
      <c r="AEI53" s="14"/>
      <c r="AEJ53" s="15"/>
      <c r="AEK53" s="15"/>
      <c r="AEL53" s="14"/>
      <c r="AEM53" s="15"/>
      <c r="AEN53" s="15"/>
      <c r="AEO53" s="14"/>
      <c r="AEP53" s="15"/>
      <c r="AEQ53" s="15"/>
      <c r="AER53" s="14"/>
      <c r="AES53" s="15"/>
      <c r="AET53" s="15"/>
      <c r="AEU53" s="14"/>
      <c r="AEV53" s="15"/>
      <c r="AEW53" s="15"/>
      <c r="AEX53" s="14"/>
      <c r="AEY53" s="15"/>
      <c r="AEZ53" s="15"/>
      <c r="AFA53" s="14"/>
      <c r="AFB53" s="15"/>
      <c r="AFC53" s="15"/>
      <c r="AFD53" s="14"/>
      <c r="AFE53" s="15"/>
      <c r="AFF53" s="15"/>
      <c r="AFG53" s="14"/>
      <c r="AFH53" s="15"/>
      <c r="AFI53" s="15"/>
      <c r="AFJ53" s="14"/>
      <c r="AFK53" s="15"/>
      <c r="AFL53" s="15"/>
      <c r="AFM53" s="14"/>
      <c r="AFN53" s="15"/>
      <c r="AFO53" s="15"/>
      <c r="AFP53" s="14"/>
      <c r="AFQ53" s="15"/>
      <c r="AFR53" s="15"/>
      <c r="AFS53" s="14"/>
      <c r="AFT53" s="15"/>
      <c r="AFU53" s="15"/>
      <c r="AFV53" s="14"/>
      <c r="AFW53" s="15"/>
      <c r="AFX53" s="15"/>
      <c r="AFY53" s="14"/>
      <c r="AFZ53" s="15"/>
      <c r="AGA53" s="15"/>
      <c r="AGB53" s="14"/>
      <c r="AGC53" s="15"/>
      <c r="AGD53" s="15"/>
      <c r="AGE53" s="14"/>
      <c r="AGF53" s="15"/>
      <c r="AGG53" s="15"/>
      <c r="AGH53" s="14"/>
      <c r="AGI53" s="15"/>
      <c r="AGJ53" s="15"/>
      <c r="AGK53" s="14"/>
      <c r="AGL53" s="15"/>
      <c r="AGM53" s="15"/>
      <c r="AGN53" s="14"/>
      <c r="AGO53" s="15"/>
      <c r="AGP53" s="15"/>
      <c r="AGQ53" s="14"/>
      <c r="AGR53" s="15"/>
      <c r="AGS53" s="15"/>
      <c r="AGT53" s="14"/>
      <c r="AGU53" s="15"/>
      <c r="AGV53" s="15"/>
      <c r="AGW53" s="14"/>
      <c r="AGX53" s="15"/>
      <c r="AGY53" s="15"/>
      <c r="AGZ53" s="14"/>
      <c r="AHA53" s="15"/>
      <c r="AHB53" s="15"/>
      <c r="AHC53" s="14"/>
      <c r="AHD53" s="15"/>
      <c r="AHE53" s="15"/>
      <c r="AHF53" s="14"/>
      <c r="AHG53" s="15"/>
      <c r="AHH53" s="15"/>
      <c r="AHI53" s="14"/>
      <c r="AHJ53" s="15"/>
      <c r="AHK53" s="15"/>
      <c r="AHL53" s="14"/>
      <c r="AHM53" s="15"/>
      <c r="AHN53" s="15"/>
      <c r="AHO53" s="14"/>
      <c r="AHP53" s="15"/>
      <c r="AHQ53" s="15"/>
      <c r="AHR53" s="14"/>
      <c r="AHS53" s="15"/>
      <c r="AHT53" s="15"/>
      <c r="AHU53" s="14"/>
      <c r="AHV53" s="15"/>
      <c r="AHW53" s="15"/>
      <c r="AHX53" s="14"/>
      <c r="AHY53" s="15"/>
      <c r="AHZ53" s="15"/>
      <c r="AIA53" s="14"/>
      <c r="AIB53" s="15"/>
      <c r="AIC53" s="15"/>
      <c r="AID53" s="14"/>
      <c r="AIE53" s="15"/>
      <c r="AIF53" s="15"/>
      <c r="AIG53" s="14"/>
      <c r="AIH53" s="15"/>
      <c r="AII53" s="15"/>
      <c r="AIJ53" s="14"/>
      <c r="AIK53" s="15"/>
      <c r="AIL53" s="15"/>
      <c r="AIM53" s="14"/>
      <c r="AIN53" s="15"/>
      <c r="AIO53" s="15"/>
      <c r="AIP53" s="14"/>
      <c r="AIQ53" s="15"/>
      <c r="AIR53" s="15"/>
      <c r="AIS53" s="14"/>
      <c r="AIT53" s="15"/>
      <c r="AIU53" s="15"/>
      <c r="AIV53" s="14"/>
      <c r="AIW53" s="15"/>
      <c r="AIX53" s="15"/>
      <c r="AIY53" s="14"/>
      <c r="AIZ53" s="15"/>
      <c r="AJA53" s="15"/>
      <c r="AJB53" s="14"/>
      <c r="AJC53" s="15"/>
      <c r="AJD53" s="15"/>
      <c r="AJE53" s="14"/>
      <c r="AJF53" s="15"/>
      <c r="AJG53" s="15"/>
      <c r="AJH53" s="14"/>
      <c r="AJI53" s="15"/>
      <c r="AJJ53" s="15"/>
      <c r="AJK53" s="14"/>
      <c r="AJL53" s="15"/>
      <c r="AJM53" s="15"/>
      <c r="AJN53" s="14"/>
      <c r="AJO53" s="15"/>
      <c r="AJP53" s="15"/>
      <c r="AJQ53" s="14"/>
      <c r="AJR53" s="15"/>
      <c r="AJS53" s="15"/>
      <c r="AJT53" s="14"/>
      <c r="AJU53" s="15"/>
      <c r="AJV53" s="15"/>
      <c r="AJW53" s="14"/>
      <c r="AJX53" s="15"/>
      <c r="AJY53" s="15"/>
      <c r="AJZ53" s="14"/>
      <c r="AKA53" s="15"/>
      <c r="AKB53" s="15"/>
      <c r="AKC53" s="14"/>
      <c r="AKD53" s="15"/>
      <c r="AKE53" s="15"/>
      <c r="AKF53" s="14"/>
      <c r="AKG53" s="15"/>
      <c r="AKH53" s="15"/>
      <c r="AKI53" s="14"/>
      <c r="AKJ53" s="15"/>
      <c r="AKK53" s="15"/>
      <c r="AKL53" s="14"/>
      <c r="AKM53" s="15"/>
      <c r="AKN53" s="15"/>
      <c r="AKO53" s="14"/>
      <c r="AKP53" s="15"/>
      <c r="AKQ53" s="15"/>
      <c r="AKR53" s="14"/>
      <c r="AKS53" s="15"/>
      <c r="AKT53" s="15"/>
      <c r="AKU53" s="14"/>
      <c r="AKV53" s="15"/>
      <c r="AKW53" s="15"/>
      <c r="AKX53" s="14"/>
      <c r="AKY53" s="15"/>
      <c r="AKZ53" s="15"/>
      <c r="ALA53" s="14"/>
      <c r="ALB53" s="15"/>
      <c r="ALC53" s="15"/>
      <c r="ALD53" s="14"/>
      <c r="ALE53" s="15"/>
      <c r="ALF53" s="15"/>
      <c r="ALG53" s="14"/>
      <c r="ALH53" s="15"/>
      <c r="ALI53" s="15"/>
      <c r="ALJ53" s="14"/>
      <c r="ALK53" s="15"/>
      <c r="ALL53" s="15"/>
      <c r="ALM53" s="14"/>
      <c r="ALN53" s="15"/>
      <c r="ALO53" s="15"/>
      <c r="ALP53" s="14"/>
      <c r="ALQ53" s="15"/>
      <c r="ALR53" s="15"/>
      <c r="ALS53" s="14"/>
      <c r="ALT53" s="15"/>
      <c r="ALU53" s="15"/>
      <c r="ALV53" s="14"/>
      <c r="ALW53" s="15"/>
      <c r="ALX53" s="15"/>
      <c r="ALY53" s="14"/>
      <c r="ALZ53" s="15"/>
      <c r="AMA53" s="15"/>
      <c r="AMB53" s="14"/>
      <c r="AMC53" s="15"/>
      <c r="AMD53" s="15"/>
      <c r="AME53" s="14"/>
      <c r="AMF53" s="15"/>
      <c r="AMG53" s="15"/>
      <c r="AMH53" s="14"/>
      <c r="AMI53" s="15"/>
      <c r="AMJ53" s="15"/>
      <c r="AMK53" s="14"/>
      <c r="AML53" s="15"/>
      <c r="AMM53" s="15"/>
      <c r="AMN53" s="14"/>
      <c r="AMO53" s="15"/>
      <c r="AMP53" s="15"/>
      <c r="AMQ53" s="14"/>
      <c r="AMR53" s="15"/>
      <c r="AMS53" s="15"/>
      <c r="AMT53" s="14"/>
      <c r="AMU53" s="15"/>
      <c r="AMV53" s="15"/>
      <c r="AMW53" s="14"/>
      <c r="AMX53" s="15"/>
      <c r="AMY53" s="15"/>
      <c r="AMZ53" s="14"/>
      <c r="ANA53" s="15"/>
      <c r="ANB53" s="15"/>
      <c r="ANC53" s="14"/>
      <c r="AND53" s="15"/>
      <c r="ANE53" s="15"/>
      <c r="ANF53" s="14"/>
      <c r="ANG53" s="15"/>
      <c r="ANH53" s="15"/>
      <c r="ANI53" s="14"/>
      <c r="ANJ53" s="15"/>
      <c r="ANK53" s="15"/>
      <c r="ANL53" s="14"/>
      <c r="ANM53" s="15"/>
      <c r="ANN53" s="15"/>
      <c r="ANO53" s="14"/>
      <c r="ANP53" s="15"/>
      <c r="ANQ53" s="15"/>
      <c r="ANR53" s="14"/>
      <c r="ANS53" s="15"/>
      <c r="ANT53" s="15"/>
      <c r="ANU53" s="14"/>
      <c r="ANV53" s="15"/>
      <c r="ANW53" s="15"/>
      <c r="ANX53" s="14"/>
      <c r="ANY53" s="15"/>
      <c r="ANZ53" s="15"/>
      <c r="AOA53" s="14"/>
      <c r="AOB53" s="15"/>
      <c r="AOC53" s="15"/>
      <c r="AOD53" s="14"/>
      <c r="AOE53" s="15"/>
      <c r="AOF53" s="15"/>
      <c r="AOG53" s="14"/>
      <c r="AOH53" s="15"/>
      <c r="AOI53" s="15"/>
      <c r="AOJ53" s="14"/>
      <c r="AOK53" s="15"/>
      <c r="AOL53" s="15"/>
      <c r="AOM53" s="14"/>
      <c r="AON53" s="15"/>
      <c r="AOO53" s="15"/>
      <c r="AOP53" s="14"/>
      <c r="AOQ53" s="15"/>
      <c r="AOR53" s="15"/>
      <c r="AOS53" s="14"/>
      <c r="AOT53" s="15"/>
      <c r="AOU53" s="15"/>
      <c r="AOV53" s="14"/>
      <c r="AOW53" s="15"/>
      <c r="AOX53" s="15"/>
      <c r="AOY53" s="14"/>
      <c r="AOZ53" s="15"/>
      <c r="APA53" s="15"/>
      <c r="APB53" s="14"/>
      <c r="APC53" s="15"/>
      <c r="APD53" s="15"/>
      <c r="APE53" s="14"/>
      <c r="APF53" s="15"/>
      <c r="APG53" s="15"/>
      <c r="APH53" s="14"/>
      <c r="API53" s="15"/>
      <c r="APJ53" s="15"/>
      <c r="APK53" s="14"/>
      <c r="APL53" s="15"/>
      <c r="APM53" s="15"/>
      <c r="APN53" s="14"/>
      <c r="APO53" s="15"/>
      <c r="APP53" s="15"/>
      <c r="APQ53" s="14"/>
      <c r="APR53" s="15"/>
      <c r="APS53" s="15"/>
      <c r="APT53" s="14"/>
      <c r="APU53" s="15"/>
      <c r="APV53" s="15"/>
      <c r="APW53" s="14"/>
      <c r="APX53" s="15"/>
      <c r="APY53" s="15"/>
      <c r="APZ53" s="14"/>
      <c r="AQA53" s="15"/>
      <c r="AQB53" s="15"/>
      <c r="AQC53" s="14"/>
      <c r="AQD53" s="15"/>
      <c r="AQE53" s="15"/>
      <c r="AQF53" s="14"/>
      <c r="AQG53" s="15"/>
      <c r="AQH53" s="15"/>
      <c r="AQI53" s="14"/>
      <c r="AQJ53" s="15"/>
      <c r="AQK53" s="15"/>
      <c r="AQL53" s="14"/>
      <c r="AQM53" s="15"/>
      <c r="AQN53" s="15"/>
      <c r="AQO53" s="14"/>
      <c r="AQP53" s="15"/>
      <c r="AQQ53" s="15"/>
      <c r="AQR53" s="14"/>
      <c r="AQS53" s="15"/>
      <c r="AQT53" s="15"/>
      <c r="AQU53" s="14"/>
      <c r="AQV53" s="15"/>
      <c r="AQW53" s="15"/>
      <c r="AQX53" s="14"/>
      <c r="AQY53" s="15"/>
      <c r="AQZ53" s="15"/>
      <c r="ARA53" s="14"/>
      <c r="ARB53" s="15"/>
      <c r="ARC53" s="15"/>
      <c r="ARD53" s="14"/>
      <c r="ARE53" s="15"/>
      <c r="ARF53" s="15"/>
      <c r="ARG53" s="14"/>
      <c r="ARH53" s="15"/>
      <c r="ARI53" s="15"/>
      <c r="ARJ53" s="14"/>
      <c r="ARK53" s="15"/>
      <c r="ARL53" s="15"/>
      <c r="ARM53" s="14"/>
      <c r="ARN53" s="15"/>
      <c r="ARO53" s="15"/>
      <c r="ARP53" s="14"/>
      <c r="ARQ53" s="15"/>
      <c r="ARR53" s="15"/>
      <c r="ARS53" s="14"/>
      <c r="ART53" s="15"/>
      <c r="ARU53" s="15"/>
      <c r="ARV53" s="14"/>
      <c r="ARW53" s="15"/>
      <c r="ARX53" s="15"/>
      <c r="ARY53" s="14"/>
      <c r="ARZ53" s="15"/>
      <c r="ASA53" s="15"/>
      <c r="ASB53" s="14"/>
      <c r="ASC53" s="15"/>
      <c r="ASD53" s="15"/>
      <c r="ASE53" s="14"/>
      <c r="ASF53" s="15"/>
      <c r="ASG53" s="15"/>
      <c r="ASH53" s="14"/>
      <c r="ASI53" s="15"/>
      <c r="ASJ53" s="15"/>
      <c r="ASK53" s="14"/>
      <c r="ASL53" s="15"/>
      <c r="ASM53" s="15"/>
      <c r="ASN53" s="14"/>
      <c r="ASO53" s="15"/>
      <c r="ASP53" s="15"/>
      <c r="ASQ53" s="14"/>
      <c r="ASR53" s="15"/>
      <c r="ASS53" s="15"/>
      <c r="AST53" s="14"/>
      <c r="ASU53" s="15"/>
      <c r="ASV53" s="15"/>
      <c r="ASW53" s="14"/>
      <c r="ASX53" s="15"/>
      <c r="ASY53" s="15"/>
      <c r="ASZ53" s="14"/>
      <c r="ATA53" s="15"/>
      <c r="ATB53" s="15"/>
      <c r="ATC53" s="14"/>
      <c r="ATD53" s="15"/>
      <c r="ATE53" s="15"/>
      <c r="ATF53" s="14"/>
      <c r="ATG53" s="15"/>
      <c r="ATH53" s="15"/>
      <c r="ATI53" s="14"/>
      <c r="ATJ53" s="15"/>
      <c r="ATK53" s="15"/>
      <c r="ATL53" s="14"/>
      <c r="ATM53" s="15"/>
      <c r="ATN53" s="15"/>
      <c r="ATO53" s="14"/>
      <c r="ATP53" s="15"/>
      <c r="ATQ53" s="15"/>
      <c r="ATR53" s="14"/>
      <c r="ATS53" s="15"/>
      <c r="ATT53" s="15"/>
      <c r="ATU53" s="14"/>
      <c r="ATV53" s="15"/>
      <c r="ATW53" s="15"/>
      <c r="ATX53" s="14"/>
      <c r="ATY53" s="15"/>
      <c r="ATZ53" s="15"/>
      <c r="AUA53" s="14"/>
      <c r="AUB53" s="15"/>
      <c r="AUC53" s="15"/>
      <c r="AUD53" s="14"/>
      <c r="AUE53" s="15"/>
      <c r="AUF53" s="15"/>
      <c r="AUG53" s="14"/>
      <c r="AUH53" s="15"/>
      <c r="AUI53" s="15"/>
      <c r="AUJ53" s="14"/>
      <c r="AUK53" s="15"/>
      <c r="AUL53" s="15"/>
      <c r="AUM53" s="14"/>
      <c r="AUN53" s="15"/>
      <c r="AUO53" s="15"/>
      <c r="AUP53" s="14"/>
      <c r="AUQ53" s="15"/>
      <c r="AUR53" s="15"/>
      <c r="AUS53" s="14"/>
      <c r="AUT53" s="15"/>
      <c r="AUU53" s="15"/>
      <c r="AUV53" s="14"/>
      <c r="AUW53" s="15"/>
      <c r="AUX53" s="15"/>
      <c r="AUY53" s="14"/>
      <c r="AUZ53" s="15"/>
      <c r="AVA53" s="15"/>
      <c r="AVB53" s="14"/>
      <c r="AVC53" s="15"/>
      <c r="AVD53" s="15"/>
      <c r="AVE53" s="14"/>
      <c r="AVF53" s="15"/>
      <c r="AVG53" s="15"/>
      <c r="AVH53" s="14"/>
      <c r="AVI53" s="15"/>
      <c r="AVJ53" s="15"/>
      <c r="AVK53" s="14"/>
      <c r="AVL53" s="15"/>
      <c r="AVM53" s="15"/>
      <c r="AVN53" s="14"/>
      <c r="AVO53" s="15"/>
      <c r="AVP53" s="15"/>
      <c r="AVQ53" s="14"/>
      <c r="AVR53" s="15"/>
      <c r="AVS53" s="15"/>
      <c r="AVT53" s="14"/>
      <c r="AVU53" s="15"/>
      <c r="AVV53" s="15"/>
      <c r="AVW53" s="14"/>
      <c r="AVX53" s="15"/>
      <c r="AVY53" s="15"/>
      <c r="AVZ53" s="14"/>
      <c r="AWA53" s="15"/>
      <c r="AWB53" s="15"/>
      <c r="AWC53" s="14"/>
      <c r="AWD53" s="15"/>
      <c r="AWE53" s="15"/>
      <c r="AWF53" s="14"/>
      <c r="AWG53" s="15"/>
      <c r="AWH53" s="15"/>
      <c r="AWI53" s="14"/>
      <c r="AWJ53" s="15"/>
      <c r="AWK53" s="15"/>
      <c r="AWL53" s="14"/>
      <c r="AWM53" s="15"/>
      <c r="AWN53" s="15"/>
      <c r="AWO53" s="14"/>
      <c r="AWP53" s="15"/>
      <c r="AWQ53" s="15"/>
      <c r="AWR53" s="14"/>
      <c r="AWS53" s="15"/>
      <c r="AWT53" s="15"/>
      <c r="AWU53" s="14"/>
      <c r="AWV53" s="15"/>
      <c r="AWW53" s="15"/>
      <c r="AWX53" s="14"/>
      <c r="AWY53" s="15"/>
      <c r="AWZ53" s="15"/>
      <c r="AXA53" s="14"/>
      <c r="AXB53" s="15"/>
      <c r="AXC53" s="15"/>
      <c r="AXD53" s="14"/>
      <c r="AXE53" s="15"/>
      <c r="AXF53" s="15"/>
      <c r="AXG53" s="14"/>
      <c r="AXH53" s="15"/>
      <c r="AXI53" s="15"/>
      <c r="AXJ53" s="14"/>
      <c r="AXK53" s="15"/>
      <c r="AXL53" s="15"/>
      <c r="AXM53" s="14"/>
      <c r="AXN53" s="15"/>
      <c r="AXO53" s="15"/>
      <c r="AXP53" s="14"/>
      <c r="AXQ53" s="15"/>
      <c r="AXR53" s="15"/>
      <c r="AXS53" s="14"/>
      <c r="AXT53" s="15"/>
      <c r="AXU53" s="15"/>
      <c r="AXV53" s="14"/>
      <c r="AXW53" s="15"/>
      <c r="AXX53" s="15"/>
      <c r="AXY53" s="14"/>
      <c r="AXZ53" s="15"/>
      <c r="AYA53" s="15"/>
      <c r="AYB53" s="14"/>
      <c r="AYC53" s="15"/>
      <c r="AYD53" s="15"/>
      <c r="AYE53" s="14"/>
      <c r="AYF53" s="15"/>
      <c r="AYG53" s="15"/>
      <c r="AYH53" s="14"/>
      <c r="AYI53" s="15"/>
      <c r="AYJ53" s="15"/>
      <c r="AYK53" s="14"/>
      <c r="AYL53" s="15"/>
      <c r="AYM53" s="15"/>
      <c r="AYN53" s="14"/>
      <c r="AYO53" s="15"/>
      <c r="AYP53" s="15"/>
      <c r="AYQ53" s="14"/>
      <c r="AYR53" s="15"/>
      <c r="AYS53" s="15"/>
      <c r="AYT53" s="14"/>
      <c r="AYU53" s="15"/>
      <c r="AYV53" s="15"/>
      <c r="AYW53" s="14"/>
      <c r="AYX53" s="15"/>
      <c r="AYY53" s="15"/>
      <c r="AYZ53" s="14"/>
      <c r="AZA53" s="15"/>
      <c r="AZB53" s="15"/>
      <c r="AZC53" s="14"/>
      <c r="AZD53" s="15"/>
      <c r="AZE53" s="15"/>
      <c r="AZF53" s="14"/>
      <c r="AZG53" s="15"/>
      <c r="AZH53" s="15"/>
      <c r="AZI53" s="14"/>
      <c r="AZJ53" s="15"/>
      <c r="AZK53" s="15"/>
      <c r="AZL53" s="14"/>
      <c r="AZM53" s="15"/>
      <c r="AZN53" s="15"/>
      <c r="AZO53" s="14"/>
      <c r="AZP53" s="15"/>
      <c r="AZQ53" s="15"/>
      <c r="AZR53" s="14"/>
      <c r="AZS53" s="15"/>
      <c r="AZT53" s="15"/>
      <c r="AZU53" s="14"/>
      <c r="AZV53" s="15"/>
      <c r="AZW53" s="15"/>
      <c r="AZX53" s="14"/>
      <c r="AZY53" s="15"/>
      <c r="AZZ53" s="15"/>
      <c r="BAA53" s="14"/>
      <c r="BAB53" s="15"/>
      <c r="BAC53" s="15"/>
      <c r="BAD53" s="14"/>
      <c r="BAE53" s="15"/>
      <c r="BAF53" s="15"/>
      <c r="BAG53" s="14"/>
      <c r="BAH53" s="15"/>
      <c r="BAI53" s="15"/>
      <c r="BAJ53" s="14"/>
      <c r="BAK53" s="15"/>
      <c r="BAL53" s="15"/>
      <c r="BAM53" s="14"/>
      <c r="BAN53" s="15"/>
      <c r="BAO53" s="15"/>
      <c r="BAP53" s="14"/>
      <c r="BAQ53" s="15"/>
      <c r="BAR53" s="15"/>
      <c r="BAS53" s="14"/>
      <c r="BAT53" s="15"/>
      <c r="BAU53" s="15"/>
      <c r="BAV53" s="14"/>
      <c r="BAW53" s="15"/>
      <c r="BAX53" s="15"/>
      <c r="BAY53" s="14"/>
      <c r="BAZ53" s="15"/>
      <c r="BBA53" s="15"/>
      <c r="BBB53" s="14"/>
      <c r="BBC53" s="15"/>
      <c r="BBD53" s="15"/>
      <c r="BBE53" s="14"/>
      <c r="BBF53" s="15"/>
      <c r="BBG53" s="15"/>
      <c r="BBH53" s="14"/>
      <c r="BBI53" s="15"/>
      <c r="BBJ53" s="15"/>
      <c r="BBK53" s="14"/>
      <c r="BBL53" s="15"/>
      <c r="BBM53" s="15"/>
      <c r="BBN53" s="14"/>
      <c r="BBO53" s="15"/>
      <c r="BBP53" s="15"/>
      <c r="BBQ53" s="14"/>
      <c r="BBR53" s="15"/>
      <c r="BBS53" s="15"/>
      <c r="BBT53" s="14"/>
      <c r="BBU53" s="15"/>
      <c r="BBV53" s="15"/>
      <c r="BBW53" s="14"/>
      <c r="BBX53" s="15"/>
      <c r="BBY53" s="15"/>
      <c r="BBZ53" s="14"/>
      <c r="BCA53" s="15"/>
      <c r="BCB53" s="15"/>
      <c r="BCC53" s="14"/>
      <c r="BCD53" s="15"/>
      <c r="BCE53" s="15"/>
      <c r="BCF53" s="14"/>
      <c r="BCG53" s="15"/>
      <c r="BCH53" s="15"/>
      <c r="BCI53" s="14"/>
      <c r="BCJ53" s="15"/>
      <c r="BCK53" s="15"/>
      <c r="BCL53" s="14"/>
      <c r="BCM53" s="15"/>
      <c r="BCN53" s="15"/>
      <c r="BCO53" s="14"/>
      <c r="BCP53" s="15"/>
      <c r="BCQ53" s="15"/>
      <c r="BCR53" s="14"/>
      <c r="BCS53" s="15"/>
      <c r="BCT53" s="15"/>
      <c r="BCU53" s="14"/>
      <c r="BCV53" s="15"/>
      <c r="BCW53" s="15"/>
      <c r="BCX53" s="14"/>
      <c r="BCY53" s="15"/>
      <c r="BCZ53" s="15"/>
      <c r="BDA53" s="14"/>
      <c r="BDB53" s="15"/>
      <c r="BDC53" s="15"/>
      <c r="BDD53" s="14"/>
      <c r="BDE53" s="15"/>
      <c r="BDF53" s="15"/>
      <c r="BDG53" s="14"/>
      <c r="BDH53" s="15"/>
      <c r="BDI53" s="15"/>
      <c r="BDJ53" s="14"/>
      <c r="BDK53" s="15"/>
      <c r="BDL53" s="15"/>
      <c r="BDM53" s="14"/>
      <c r="BDN53" s="15"/>
      <c r="BDO53" s="15"/>
      <c r="BDP53" s="14"/>
      <c r="BDQ53" s="15"/>
      <c r="BDR53" s="15"/>
      <c r="BDS53" s="14"/>
      <c r="BDT53" s="15"/>
      <c r="BDU53" s="15"/>
      <c r="BDV53" s="14"/>
      <c r="BDW53" s="15"/>
      <c r="BDX53" s="15"/>
      <c r="BDY53" s="14"/>
      <c r="BDZ53" s="15"/>
      <c r="BEA53" s="15"/>
      <c r="BEB53" s="14"/>
      <c r="BEC53" s="15"/>
      <c r="BED53" s="15"/>
      <c r="BEE53" s="14"/>
      <c r="BEF53" s="15"/>
      <c r="BEG53" s="15"/>
      <c r="BEH53" s="14"/>
      <c r="BEI53" s="15"/>
      <c r="BEJ53" s="15"/>
      <c r="BEK53" s="14"/>
      <c r="BEL53" s="15"/>
      <c r="BEM53" s="15"/>
      <c r="BEN53" s="14"/>
      <c r="BEO53" s="15"/>
      <c r="BEP53" s="15"/>
      <c r="BEQ53" s="14"/>
      <c r="BER53" s="15"/>
      <c r="BES53" s="15"/>
      <c r="BET53" s="14"/>
      <c r="BEU53" s="15"/>
      <c r="BEV53" s="15"/>
      <c r="BEW53" s="14"/>
      <c r="BEX53" s="15"/>
      <c r="BEY53" s="15"/>
      <c r="BEZ53" s="14"/>
      <c r="BFA53" s="15"/>
      <c r="BFB53" s="15"/>
      <c r="BFC53" s="14"/>
      <c r="BFD53" s="15"/>
      <c r="BFE53" s="15"/>
      <c r="BFF53" s="14"/>
      <c r="BFG53" s="15"/>
      <c r="BFH53" s="15"/>
      <c r="BFI53" s="14"/>
      <c r="BFJ53" s="15"/>
      <c r="BFK53" s="15"/>
      <c r="BFL53" s="14"/>
      <c r="BFM53" s="15"/>
      <c r="BFN53" s="15"/>
      <c r="BFO53" s="14"/>
      <c r="BFP53" s="15"/>
      <c r="BFQ53" s="15"/>
      <c r="BFR53" s="14"/>
      <c r="BFS53" s="15"/>
      <c r="BFT53" s="15"/>
      <c r="BFU53" s="14"/>
      <c r="BFV53" s="15"/>
      <c r="BFW53" s="15"/>
      <c r="BFX53" s="14"/>
      <c r="BFY53" s="15"/>
      <c r="BFZ53" s="15"/>
      <c r="BGA53" s="14"/>
      <c r="BGB53" s="15"/>
      <c r="BGC53" s="15"/>
      <c r="BGD53" s="14"/>
      <c r="BGE53" s="15"/>
      <c r="BGF53" s="15"/>
      <c r="BGG53" s="14"/>
      <c r="BGH53" s="15"/>
      <c r="BGI53" s="15"/>
      <c r="BGJ53" s="14"/>
      <c r="BGK53" s="15"/>
      <c r="BGL53" s="15"/>
      <c r="BGM53" s="14"/>
      <c r="BGN53" s="15"/>
      <c r="BGO53" s="15"/>
      <c r="BGP53" s="14"/>
      <c r="BGQ53" s="15"/>
      <c r="BGR53" s="15"/>
      <c r="BGS53" s="14"/>
      <c r="BGT53" s="15"/>
      <c r="BGU53" s="15"/>
      <c r="BGV53" s="14"/>
      <c r="BGW53" s="15"/>
      <c r="BGX53" s="15"/>
      <c r="BGY53" s="14"/>
      <c r="BGZ53" s="15"/>
      <c r="BHA53" s="15"/>
      <c r="BHB53" s="14"/>
      <c r="BHC53" s="15"/>
      <c r="BHD53" s="15"/>
      <c r="BHE53" s="14"/>
      <c r="BHF53" s="15"/>
      <c r="BHG53" s="15"/>
      <c r="BHH53" s="14"/>
      <c r="BHI53" s="15"/>
      <c r="BHJ53" s="15"/>
      <c r="BHK53" s="14"/>
      <c r="BHL53" s="15"/>
      <c r="BHM53" s="15"/>
      <c r="BHN53" s="14"/>
      <c r="BHO53" s="15"/>
      <c r="BHP53" s="15"/>
      <c r="BHQ53" s="14"/>
      <c r="BHR53" s="15"/>
      <c r="BHS53" s="15"/>
      <c r="BHT53" s="14"/>
      <c r="BHU53" s="15"/>
      <c r="BHV53" s="15"/>
      <c r="BHW53" s="14"/>
      <c r="BHX53" s="15"/>
      <c r="BHY53" s="15"/>
      <c r="BHZ53" s="14"/>
      <c r="BIA53" s="15"/>
      <c r="BIB53" s="15"/>
      <c r="BIC53" s="14"/>
      <c r="BID53" s="15"/>
      <c r="BIE53" s="15"/>
      <c r="BIF53" s="14"/>
      <c r="BIG53" s="15"/>
      <c r="BIH53" s="15"/>
      <c r="BII53" s="14"/>
      <c r="BIJ53" s="15"/>
      <c r="BIK53" s="15"/>
      <c r="BIL53" s="14"/>
      <c r="BIM53" s="15"/>
      <c r="BIN53" s="15"/>
      <c r="BIO53" s="14"/>
      <c r="BIP53" s="15"/>
      <c r="BIQ53" s="15"/>
      <c r="BIR53" s="14"/>
      <c r="BIS53" s="15"/>
      <c r="BIT53" s="15"/>
      <c r="BIU53" s="14"/>
      <c r="BIV53" s="15"/>
      <c r="BIW53" s="15"/>
      <c r="BIX53" s="14"/>
      <c r="BIY53" s="15"/>
      <c r="BIZ53" s="15"/>
      <c r="BJA53" s="14"/>
      <c r="BJB53" s="15"/>
      <c r="BJC53" s="15"/>
      <c r="BJD53" s="14"/>
      <c r="BJE53" s="15"/>
      <c r="BJF53" s="15"/>
      <c r="BJG53" s="14"/>
      <c r="BJH53" s="15"/>
      <c r="BJI53" s="15"/>
      <c r="BJJ53" s="14"/>
      <c r="BJK53" s="15"/>
      <c r="BJL53" s="15"/>
      <c r="BJM53" s="14"/>
      <c r="BJN53" s="15"/>
      <c r="BJO53" s="15"/>
      <c r="BJP53" s="14"/>
      <c r="BJQ53" s="15"/>
      <c r="BJR53" s="15"/>
      <c r="BJS53" s="14"/>
      <c r="BJT53" s="15"/>
      <c r="BJU53" s="15"/>
      <c r="BJV53" s="14"/>
      <c r="BJW53" s="15"/>
      <c r="BJX53" s="15"/>
      <c r="BJY53" s="14"/>
      <c r="BJZ53" s="15"/>
      <c r="BKA53" s="15"/>
      <c r="BKB53" s="14"/>
      <c r="BKC53" s="15"/>
      <c r="BKD53" s="15"/>
      <c r="BKE53" s="14"/>
      <c r="BKF53" s="15"/>
      <c r="BKG53" s="15"/>
      <c r="BKH53" s="14"/>
      <c r="BKI53" s="15"/>
      <c r="BKJ53" s="15"/>
      <c r="BKK53" s="14"/>
      <c r="BKL53" s="15"/>
      <c r="BKM53" s="15"/>
      <c r="BKN53" s="14"/>
      <c r="BKO53" s="15"/>
      <c r="BKP53" s="15"/>
      <c r="BKQ53" s="14"/>
      <c r="BKR53" s="15"/>
      <c r="BKS53" s="15"/>
      <c r="BKT53" s="14"/>
      <c r="BKU53" s="15"/>
      <c r="BKV53" s="15"/>
      <c r="BKW53" s="14"/>
      <c r="BKX53" s="15"/>
      <c r="BKY53" s="15"/>
      <c r="BKZ53" s="14"/>
      <c r="BLA53" s="15"/>
      <c r="BLB53" s="15"/>
      <c r="BLC53" s="14"/>
      <c r="BLD53" s="15"/>
      <c r="BLE53" s="15"/>
      <c r="BLF53" s="14"/>
      <c r="BLG53" s="15"/>
      <c r="BLH53" s="15"/>
      <c r="BLI53" s="14"/>
      <c r="BLJ53" s="15"/>
      <c r="BLK53" s="15"/>
      <c r="BLL53" s="14"/>
      <c r="BLM53" s="15"/>
      <c r="BLN53" s="15"/>
      <c r="BLO53" s="14"/>
      <c r="BLP53" s="15"/>
      <c r="BLQ53" s="15"/>
      <c r="BLR53" s="14"/>
      <c r="BLS53" s="15"/>
      <c r="BLT53" s="15"/>
      <c r="BLU53" s="14"/>
      <c r="BLV53" s="15"/>
      <c r="BLW53" s="15"/>
      <c r="BLX53" s="14"/>
      <c r="BLY53" s="15"/>
      <c r="BLZ53" s="15"/>
      <c r="BMA53" s="14"/>
      <c r="BMB53" s="15"/>
      <c r="BMC53" s="15"/>
      <c r="BMD53" s="14"/>
      <c r="BME53" s="15"/>
      <c r="BMF53" s="15"/>
      <c r="BMG53" s="14"/>
      <c r="BMH53" s="15"/>
      <c r="BMI53" s="15"/>
      <c r="BMJ53" s="14"/>
      <c r="BMK53" s="15"/>
      <c r="BML53" s="15"/>
      <c r="BMM53" s="14"/>
      <c r="BMN53" s="15"/>
      <c r="BMO53" s="15"/>
      <c r="BMP53" s="14"/>
      <c r="BMQ53" s="15"/>
      <c r="BMR53" s="15"/>
      <c r="BMS53" s="14"/>
      <c r="BMT53" s="15"/>
      <c r="BMU53" s="15"/>
      <c r="BMV53" s="14"/>
      <c r="BMW53" s="15"/>
      <c r="BMX53" s="15"/>
      <c r="BMY53" s="14"/>
      <c r="BMZ53" s="15"/>
      <c r="BNA53" s="15"/>
      <c r="BNB53" s="14"/>
      <c r="BNC53" s="15"/>
      <c r="BND53" s="15"/>
      <c r="BNE53" s="14"/>
      <c r="BNF53" s="15"/>
      <c r="BNG53" s="15"/>
      <c r="BNH53" s="14"/>
      <c r="BNI53" s="15"/>
      <c r="BNJ53" s="15"/>
      <c r="BNK53" s="14"/>
      <c r="BNL53" s="15"/>
      <c r="BNM53" s="15"/>
      <c r="BNN53" s="14"/>
      <c r="BNO53" s="15"/>
      <c r="BNP53" s="15"/>
      <c r="BNQ53" s="14"/>
      <c r="BNR53" s="15"/>
      <c r="BNS53" s="15"/>
      <c r="BNT53" s="14"/>
      <c r="BNU53" s="15"/>
      <c r="BNV53" s="15"/>
      <c r="BNW53" s="14"/>
      <c r="BNX53" s="15"/>
      <c r="BNY53" s="15"/>
      <c r="BNZ53" s="14"/>
      <c r="BOA53" s="15"/>
      <c r="BOB53" s="15"/>
      <c r="BOC53" s="14"/>
      <c r="BOD53" s="15"/>
      <c r="BOE53" s="15"/>
      <c r="BOF53" s="14"/>
      <c r="BOG53" s="15"/>
      <c r="BOH53" s="15"/>
      <c r="BOI53" s="14"/>
      <c r="BOJ53" s="15"/>
      <c r="BOK53" s="15"/>
      <c r="BOL53" s="14"/>
      <c r="BOM53" s="15"/>
      <c r="BON53" s="15"/>
      <c r="BOO53" s="14"/>
      <c r="BOP53" s="15"/>
      <c r="BOQ53" s="15"/>
      <c r="BOR53" s="14"/>
      <c r="BOS53" s="15"/>
      <c r="BOT53" s="15"/>
      <c r="BOU53" s="14"/>
      <c r="BOV53" s="15"/>
      <c r="BOW53" s="15"/>
      <c r="BOX53" s="14"/>
      <c r="BOY53" s="15"/>
      <c r="BOZ53" s="15"/>
      <c r="BPA53" s="14"/>
      <c r="BPB53" s="15"/>
      <c r="BPC53" s="15"/>
      <c r="BPD53" s="14"/>
      <c r="BPE53" s="15"/>
      <c r="BPF53" s="15"/>
      <c r="BPG53" s="14"/>
      <c r="BPH53" s="15"/>
      <c r="BPI53" s="15"/>
      <c r="BPJ53" s="14"/>
      <c r="BPK53" s="15"/>
      <c r="BPL53" s="15"/>
      <c r="BPM53" s="14"/>
      <c r="BPN53" s="15"/>
      <c r="BPO53" s="15"/>
      <c r="BPP53" s="14"/>
      <c r="BPQ53" s="15"/>
      <c r="BPR53" s="15"/>
      <c r="BPS53" s="14"/>
      <c r="BPT53" s="15"/>
      <c r="BPU53" s="15"/>
      <c r="BPV53" s="14"/>
      <c r="BPW53" s="15"/>
      <c r="BPX53" s="15"/>
      <c r="BPY53" s="14"/>
      <c r="BPZ53" s="15"/>
      <c r="BQA53" s="15"/>
      <c r="BQB53" s="14"/>
      <c r="BQC53" s="15"/>
      <c r="BQD53" s="15"/>
      <c r="BQE53" s="14"/>
      <c r="BQF53" s="15"/>
      <c r="BQG53" s="15"/>
      <c r="BQH53" s="14"/>
      <c r="BQI53" s="15"/>
      <c r="BQJ53" s="15"/>
      <c r="BQK53" s="14"/>
      <c r="BQL53" s="15"/>
      <c r="BQM53" s="15"/>
      <c r="BQN53" s="14"/>
      <c r="BQO53" s="15"/>
      <c r="BQP53" s="15"/>
      <c r="BQQ53" s="14"/>
      <c r="BQR53" s="15"/>
      <c r="BQS53" s="15"/>
      <c r="BQT53" s="14"/>
      <c r="BQU53" s="15"/>
      <c r="BQV53" s="15"/>
      <c r="BQW53" s="14"/>
      <c r="BQX53" s="15"/>
      <c r="BQY53" s="15"/>
      <c r="BQZ53" s="14"/>
      <c r="BRA53" s="15"/>
      <c r="BRB53" s="15"/>
      <c r="BRC53" s="14"/>
      <c r="BRD53" s="15"/>
      <c r="BRE53" s="15"/>
      <c r="BRF53" s="14"/>
      <c r="BRG53" s="15"/>
      <c r="BRH53" s="15"/>
      <c r="BRI53" s="14"/>
      <c r="BRJ53" s="15"/>
      <c r="BRK53" s="15"/>
      <c r="BRL53" s="14"/>
      <c r="BRM53" s="15"/>
      <c r="BRN53" s="15"/>
      <c r="BRO53" s="14"/>
      <c r="BRP53" s="15"/>
      <c r="BRQ53" s="15"/>
      <c r="BRR53" s="14"/>
      <c r="BRS53" s="15"/>
      <c r="BRT53" s="15"/>
      <c r="BRU53" s="14"/>
      <c r="BRV53" s="15"/>
      <c r="BRW53" s="15"/>
      <c r="BRX53" s="14"/>
      <c r="BRY53" s="15"/>
      <c r="BRZ53" s="15"/>
      <c r="BSA53" s="14"/>
      <c r="BSB53" s="15"/>
      <c r="BSC53" s="15"/>
      <c r="BSD53" s="14"/>
      <c r="BSE53" s="15"/>
      <c r="BSF53" s="15"/>
      <c r="BSG53" s="14"/>
      <c r="BSH53" s="15"/>
      <c r="BSI53" s="15"/>
      <c r="BSJ53" s="14"/>
      <c r="BSK53" s="15"/>
      <c r="BSL53" s="15"/>
      <c r="BSM53" s="14"/>
      <c r="BSN53" s="15"/>
      <c r="BSO53" s="15"/>
      <c r="BSP53" s="14"/>
      <c r="BSQ53" s="15"/>
      <c r="BSR53" s="15"/>
      <c r="BSS53" s="14"/>
      <c r="BST53" s="15"/>
      <c r="BSU53" s="15"/>
      <c r="BSV53" s="14"/>
      <c r="BSW53" s="15"/>
      <c r="BSX53" s="15"/>
      <c r="BSY53" s="14"/>
      <c r="BSZ53" s="15"/>
      <c r="BTA53" s="15"/>
      <c r="BTB53" s="14"/>
      <c r="BTC53" s="15"/>
      <c r="BTD53" s="15"/>
      <c r="BTE53" s="14"/>
      <c r="BTF53" s="15"/>
      <c r="BTG53" s="15"/>
      <c r="BTH53" s="14"/>
      <c r="BTI53" s="15"/>
      <c r="BTJ53" s="15"/>
      <c r="BTK53" s="14"/>
      <c r="BTL53" s="15"/>
      <c r="BTM53" s="15"/>
      <c r="BTN53" s="14"/>
      <c r="BTO53" s="15"/>
      <c r="BTP53" s="15"/>
      <c r="BTQ53" s="14"/>
      <c r="BTR53" s="15"/>
      <c r="BTS53" s="15"/>
      <c r="BTT53" s="14"/>
      <c r="BTU53" s="15"/>
      <c r="BTV53" s="15"/>
      <c r="BTW53" s="14"/>
      <c r="BTX53" s="15"/>
      <c r="BTY53" s="15"/>
      <c r="BTZ53" s="14"/>
      <c r="BUA53" s="15"/>
      <c r="BUB53" s="15"/>
      <c r="BUC53" s="14"/>
      <c r="BUD53" s="15"/>
      <c r="BUE53" s="15"/>
      <c r="BUF53" s="14"/>
      <c r="BUG53" s="15"/>
      <c r="BUH53" s="15"/>
      <c r="BUI53" s="14"/>
      <c r="BUJ53" s="15"/>
      <c r="BUK53" s="15"/>
      <c r="BUL53" s="14"/>
      <c r="BUM53" s="15"/>
      <c r="BUN53" s="15"/>
      <c r="BUO53" s="14"/>
      <c r="BUP53" s="15"/>
      <c r="BUQ53" s="15"/>
      <c r="BUR53" s="14"/>
      <c r="BUS53" s="15"/>
      <c r="BUT53" s="15"/>
      <c r="BUU53" s="14"/>
      <c r="BUV53" s="15"/>
      <c r="BUW53" s="15"/>
      <c r="BUX53" s="14"/>
      <c r="BUY53" s="15"/>
      <c r="BUZ53" s="15"/>
      <c r="BVA53" s="14"/>
      <c r="BVB53" s="15"/>
      <c r="BVC53" s="15"/>
      <c r="BVD53" s="14"/>
      <c r="BVE53" s="15"/>
      <c r="BVF53" s="15"/>
      <c r="BVG53" s="14"/>
      <c r="BVH53" s="15"/>
      <c r="BVI53" s="15"/>
      <c r="BVJ53" s="14"/>
      <c r="BVK53" s="15"/>
      <c r="BVL53" s="15"/>
      <c r="BVM53" s="14"/>
      <c r="BVN53" s="15"/>
      <c r="BVO53" s="15"/>
      <c r="BVP53" s="14"/>
      <c r="BVQ53" s="15"/>
      <c r="BVR53" s="15"/>
      <c r="BVS53" s="14"/>
      <c r="BVT53" s="15"/>
      <c r="BVU53" s="15"/>
      <c r="BVV53" s="14"/>
      <c r="BVW53" s="15"/>
      <c r="BVX53" s="15"/>
      <c r="BVY53" s="14"/>
      <c r="BVZ53" s="15"/>
      <c r="BWA53" s="15"/>
      <c r="BWB53" s="14"/>
      <c r="BWC53" s="15"/>
      <c r="BWD53" s="15"/>
      <c r="BWE53" s="14"/>
      <c r="BWF53" s="15"/>
      <c r="BWG53" s="15"/>
      <c r="BWH53" s="14"/>
      <c r="BWI53" s="15"/>
      <c r="BWJ53" s="15"/>
      <c r="BWK53" s="14"/>
      <c r="BWL53" s="15"/>
      <c r="BWM53" s="15"/>
      <c r="BWN53" s="14"/>
      <c r="BWO53" s="15"/>
      <c r="BWP53" s="15"/>
      <c r="BWQ53" s="14"/>
      <c r="BWR53" s="15"/>
      <c r="BWS53" s="15"/>
      <c r="BWT53" s="14"/>
      <c r="BWU53" s="15"/>
      <c r="BWV53" s="15"/>
      <c r="BWW53" s="14"/>
      <c r="BWX53" s="15"/>
      <c r="BWY53" s="15"/>
      <c r="BWZ53" s="14"/>
      <c r="BXA53" s="15"/>
      <c r="BXB53" s="15"/>
      <c r="BXC53" s="14"/>
      <c r="BXD53" s="15"/>
      <c r="BXE53" s="15"/>
      <c r="BXF53" s="14"/>
      <c r="BXG53" s="15"/>
      <c r="BXH53" s="15"/>
      <c r="BXI53" s="14"/>
      <c r="BXJ53" s="15"/>
      <c r="BXK53" s="15"/>
      <c r="BXL53" s="14"/>
      <c r="BXM53" s="15"/>
      <c r="BXN53" s="15"/>
      <c r="BXO53" s="14"/>
      <c r="BXP53" s="15"/>
      <c r="BXQ53" s="15"/>
      <c r="BXR53" s="14"/>
      <c r="BXS53" s="15"/>
      <c r="BXT53" s="15"/>
      <c r="BXU53" s="14"/>
      <c r="BXV53" s="15"/>
      <c r="BXW53" s="15"/>
      <c r="BXX53" s="14"/>
      <c r="BXY53" s="15"/>
      <c r="BXZ53" s="15"/>
      <c r="BYA53" s="14"/>
      <c r="BYB53" s="15"/>
      <c r="BYC53" s="15"/>
      <c r="BYD53" s="14"/>
      <c r="BYE53" s="15"/>
      <c r="BYF53" s="15"/>
      <c r="BYG53" s="14"/>
      <c r="BYH53" s="15"/>
      <c r="BYI53" s="15"/>
      <c r="BYJ53" s="14"/>
      <c r="BYK53" s="15"/>
      <c r="BYL53" s="15"/>
      <c r="BYM53" s="14"/>
      <c r="BYN53" s="15"/>
      <c r="BYO53" s="15"/>
      <c r="BYP53" s="14"/>
      <c r="BYQ53" s="15"/>
      <c r="BYR53" s="15"/>
      <c r="BYS53" s="14"/>
      <c r="BYT53" s="15"/>
      <c r="BYU53" s="15"/>
      <c r="BYV53" s="14"/>
      <c r="BYW53" s="15"/>
      <c r="BYX53" s="15"/>
      <c r="BYY53" s="14"/>
      <c r="BYZ53" s="15"/>
      <c r="BZA53" s="15"/>
      <c r="BZB53" s="14"/>
      <c r="BZC53" s="15"/>
      <c r="BZD53" s="15"/>
      <c r="BZE53" s="14"/>
      <c r="BZF53" s="15"/>
      <c r="BZG53" s="15"/>
      <c r="BZH53" s="14"/>
      <c r="BZI53" s="15"/>
      <c r="BZJ53" s="15"/>
      <c r="BZK53" s="14"/>
      <c r="BZL53" s="15"/>
      <c r="BZM53" s="15"/>
      <c r="BZN53" s="14"/>
      <c r="BZO53" s="15"/>
      <c r="BZP53" s="15"/>
      <c r="BZQ53" s="14"/>
      <c r="BZR53" s="15"/>
      <c r="BZS53" s="15"/>
      <c r="BZT53" s="14"/>
      <c r="BZU53" s="15"/>
      <c r="BZV53" s="15"/>
      <c r="BZW53" s="14"/>
      <c r="BZX53" s="15"/>
      <c r="BZY53" s="15"/>
      <c r="BZZ53" s="14"/>
      <c r="CAA53" s="15"/>
      <c r="CAB53" s="15"/>
      <c r="CAC53" s="14"/>
      <c r="CAD53" s="15"/>
      <c r="CAE53" s="15"/>
      <c r="CAF53" s="14"/>
      <c r="CAG53" s="15"/>
      <c r="CAH53" s="15"/>
      <c r="CAI53" s="14"/>
      <c r="CAJ53" s="15"/>
      <c r="CAK53" s="15"/>
      <c r="CAL53" s="14"/>
      <c r="CAM53" s="15"/>
      <c r="CAN53" s="15"/>
      <c r="CAO53" s="14"/>
      <c r="CAP53" s="15"/>
      <c r="CAQ53" s="15"/>
      <c r="CAR53" s="14"/>
      <c r="CAS53" s="15"/>
      <c r="CAT53" s="15"/>
      <c r="CAU53" s="14"/>
      <c r="CAV53" s="15"/>
      <c r="CAW53" s="15"/>
      <c r="CAX53" s="14"/>
      <c r="CAY53" s="15"/>
      <c r="CAZ53" s="15"/>
      <c r="CBA53" s="14"/>
      <c r="CBB53" s="15"/>
      <c r="CBC53" s="15"/>
      <c r="CBD53" s="14"/>
      <c r="CBE53" s="15"/>
      <c r="CBF53" s="15"/>
      <c r="CBG53" s="14"/>
      <c r="CBH53" s="15"/>
      <c r="CBI53" s="15"/>
      <c r="CBJ53" s="14"/>
      <c r="CBK53" s="15"/>
      <c r="CBL53" s="15"/>
      <c r="CBM53" s="14"/>
      <c r="CBN53" s="15"/>
      <c r="CBO53" s="15"/>
      <c r="CBP53" s="14"/>
      <c r="CBQ53" s="15"/>
      <c r="CBR53" s="15"/>
      <c r="CBS53" s="14"/>
      <c r="CBT53" s="15"/>
      <c r="CBU53" s="15"/>
      <c r="CBV53" s="14"/>
      <c r="CBW53" s="15"/>
      <c r="CBX53" s="15"/>
      <c r="CBY53" s="14"/>
      <c r="CBZ53" s="15"/>
      <c r="CCA53" s="15"/>
      <c r="CCB53" s="14"/>
      <c r="CCC53" s="15"/>
      <c r="CCD53" s="15"/>
      <c r="CCE53" s="14"/>
      <c r="CCF53" s="15"/>
      <c r="CCG53" s="15"/>
      <c r="CCH53" s="14"/>
      <c r="CCI53" s="15"/>
      <c r="CCJ53" s="15"/>
      <c r="CCK53" s="14"/>
      <c r="CCL53" s="15"/>
      <c r="CCM53" s="15"/>
      <c r="CCN53" s="14"/>
      <c r="CCO53" s="15"/>
      <c r="CCP53" s="15"/>
      <c r="CCQ53" s="14"/>
      <c r="CCR53" s="15"/>
      <c r="CCS53" s="15"/>
      <c r="CCT53" s="14"/>
      <c r="CCU53" s="15"/>
      <c r="CCV53" s="15"/>
      <c r="CCW53" s="14"/>
      <c r="CCX53" s="15"/>
      <c r="CCY53" s="15"/>
      <c r="CCZ53" s="14"/>
      <c r="CDA53" s="15"/>
      <c r="CDB53" s="15"/>
      <c r="CDC53" s="14"/>
      <c r="CDD53" s="15"/>
      <c r="CDE53" s="15"/>
      <c r="CDF53" s="14"/>
      <c r="CDG53" s="15"/>
      <c r="CDH53" s="15"/>
      <c r="CDI53" s="14"/>
      <c r="CDJ53" s="15"/>
      <c r="CDK53" s="15"/>
      <c r="CDL53" s="14"/>
      <c r="CDM53" s="15"/>
      <c r="CDN53" s="15"/>
      <c r="CDO53" s="14"/>
      <c r="CDP53" s="15"/>
      <c r="CDQ53" s="15"/>
      <c r="CDR53" s="14"/>
      <c r="CDS53" s="15"/>
      <c r="CDT53" s="15"/>
      <c r="CDU53" s="14"/>
      <c r="CDV53" s="15"/>
      <c r="CDW53" s="15"/>
      <c r="CDX53" s="14"/>
      <c r="CDY53" s="15"/>
      <c r="CDZ53" s="15"/>
      <c r="CEA53" s="14"/>
      <c r="CEB53" s="15"/>
      <c r="CEC53" s="15"/>
      <c r="CED53" s="14"/>
      <c r="CEE53" s="15"/>
      <c r="CEF53" s="15"/>
      <c r="CEG53" s="14"/>
      <c r="CEH53" s="15"/>
      <c r="CEI53" s="15"/>
      <c r="CEJ53" s="14"/>
      <c r="CEK53" s="15"/>
      <c r="CEL53" s="15"/>
      <c r="CEM53" s="14"/>
      <c r="CEN53" s="15"/>
      <c r="CEO53" s="15"/>
      <c r="CEP53" s="14"/>
      <c r="CEQ53" s="15"/>
      <c r="CER53" s="15"/>
      <c r="CES53" s="14"/>
      <c r="CET53" s="15"/>
      <c r="CEU53" s="15"/>
      <c r="CEV53" s="14"/>
      <c r="CEW53" s="15"/>
      <c r="CEX53" s="15"/>
      <c r="CEY53" s="14"/>
      <c r="CEZ53" s="15"/>
      <c r="CFA53" s="15"/>
      <c r="CFB53" s="14"/>
      <c r="CFC53" s="15"/>
      <c r="CFD53" s="15"/>
      <c r="CFE53" s="14"/>
      <c r="CFF53" s="15"/>
      <c r="CFG53" s="15"/>
      <c r="CFH53" s="14"/>
      <c r="CFI53" s="15"/>
      <c r="CFJ53" s="15"/>
      <c r="CFK53" s="14"/>
      <c r="CFL53" s="15"/>
      <c r="CFM53" s="15"/>
      <c r="CFN53" s="14"/>
      <c r="CFO53" s="15"/>
      <c r="CFP53" s="15"/>
      <c r="CFQ53" s="14"/>
      <c r="CFR53" s="15"/>
      <c r="CFS53" s="15"/>
      <c r="CFT53" s="14"/>
      <c r="CFU53" s="15"/>
      <c r="CFV53" s="15"/>
      <c r="CFW53" s="14"/>
      <c r="CFX53" s="15"/>
      <c r="CFY53" s="15"/>
      <c r="CFZ53" s="14"/>
      <c r="CGA53" s="15"/>
      <c r="CGB53" s="15"/>
      <c r="CGC53" s="14"/>
      <c r="CGD53" s="15"/>
      <c r="CGE53" s="15"/>
      <c r="CGF53" s="14"/>
      <c r="CGG53" s="15"/>
      <c r="CGH53" s="15"/>
      <c r="CGI53" s="14"/>
      <c r="CGJ53" s="15"/>
      <c r="CGK53" s="15"/>
      <c r="CGL53" s="14"/>
      <c r="CGM53" s="15"/>
      <c r="CGN53" s="15"/>
      <c r="CGO53" s="14"/>
      <c r="CGP53" s="15"/>
      <c r="CGQ53" s="15"/>
      <c r="CGR53" s="14"/>
      <c r="CGS53" s="15"/>
      <c r="CGT53" s="15"/>
      <c r="CGU53" s="14"/>
      <c r="CGV53" s="15"/>
      <c r="CGW53" s="15"/>
      <c r="CGX53" s="14"/>
      <c r="CGY53" s="15"/>
      <c r="CGZ53" s="15"/>
      <c r="CHA53" s="14"/>
      <c r="CHB53" s="15"/>
      <c r="CHC53" s="15"/>
      <c r="CHD53" s="14"/>
      <c r="CHE53" s="15"/>
      <c r="CHF53" s="15"/>
      <c r="CHG53" s="14"/>
      <c r="CHH53" s="15"/>
      <c r="CHI53" s="15"/>
      <c r="CHJ53" s="14"/>
      <c r="CHK53" s="15"/>
      <c r="CHL53" s="15"/>
      <c r="CHM53" s="14"/>
      <c r="CHN53" s="15"/>
      <c r="CHO53" s="15"/>
      <c r="CHP53" s="14"/>
      <c r="CHQ53" s="15"/>
      <c r="CHR53" s="15"/>
      <c r="CHS53" s="14"/>
      <c r="CHT53" s="15"/>
      <c r="CHU53" s="15"/>
      <c r="CHV53" s="14"/>
      <c r="CHW53" s="15"/>
      <c r="CHX53" s="15"/>
      <c r="CHY53" s="14"/>
      <c r="CHZ53" s="15"/>
      <c r="CIA53" s="15"/>
      <c r="CIB53" s="14"/>
      <c r="CIC53" s="15"/>
      <c r="CID53" s="15"/>
      <c r="CIE53" s="14"/>
      <c r="CIF53" s="15"/>
      <c r="CIG53" s="15"/>
      <c r="CIH53" s="14"/>
      <c r="CII53" s="15"/>
      <c r="CIJ53" s="15"/>
      <c r="CIK53" s="14"/>
      <c r="CIL53" s="15"/>
      <c r="CIM53" s="15"/>
      <c r="CIN53" s="14"/>
      <c r="CIO53" s="15"/>
      <c r="CIP53" s="15"/>
      <c r="CIQ53" s="14"/>
      <c r="CIR53" s="15"/>
      <c r="CIS53" s="15"/>
      <c r="CIT53" s="14"/>
      <c r="CIU53" s="15"/>
      <c r="CIV53" s="15"/>
      <c r="CIW53" s="14"/>
      <c r="CIX53" s="15"/>
      <c r="CIY53" s="15"/>
      <c r="CIZ53" s="14"/>
      <c r="CJA53" s="15"/>
      <c r="CJB53" s="15"/>
      <c r="CJC53" s="14"/>
      <c r="CJD53" s="15"/>
      <c r="CJE53" s="15"/>
      <c r="CJF53" s="14"/>
      <c r="CJG53" s="15"/>
      <c r="CJH53" s="15"/>
      <c r="CJI53" s="14"/>
      <c r="CJJ53" s="15"/>
      <c r="CJK53" s="15"/>
      <c r="CJL53" s="14"/>
      <c r="CJM53" s="15"/>
      <c r="CJN53" s="15"/>
      <c r="CJO53" s="14"/>
      <c r="CJP53" s="15"/>
      <c r="CJQ53" s="15"/>
      <c r="CJR53" s="14"/>
      <c r="CJS53" s="15"/>
      <c r="CJT53" s="15"/>
      <c r="CJU53" s="14"/>
      <c r="CJV53" s="15"/>
      <c r="CJW53" s="15"/>
      <c r="CJX53" s="14"/>
      <c r="CJY53" s="15"/>
      <c r="CJZ53" s="15"/>
      <c r="CKA53" s="14"/>
      <c r="CKB53" s="15"/>
      <c r="CKC53" s="15"/>
      <c r="CKD53" s="14"/>
      <c r="CKE53" s="15"/>
      <c r="CKF53" s="15"/>
      <c r="CKG53" s="14"/>
      <c r="CKH53" s="15"/>
      <c r="CKI53" s="15"/>
      <c r="CKJ53" s="14"/>
      <c r="CKK53" s="15"/>
      <c r="CKL53" s="15"/>
      <c r="CKM53" s="14"/>
      <c r="CKN53" s="15"/>
      <c r="CKO53" s="15"/>
      <c r="CKP53" s="14"/>
      <c r="CKQ53" s="15"/>
      <c r="CKR53" s="15"/>
      <c r="CKS53" s="14"/>
      <c r="CKT53" s="15"/>
      <c r="CKU53" s="15"/>
      <c r="CKV53" s="14"/>
      <c r="CKW53" s="15"/>
      <c r="CKX53" s="15"/>
      <c r="CKY53" s="14"/>
      <c r="CKZ53" s="15"/>
      <c r="CLA53" s="15"/>
      <c r="CLB53" s="14"/>
      <c r="CLC53" s="15"/>
      <c r="CLD53" s="15"/>
      <c r="CLE53" s="14"/>
      <c r="CLF53" s="15"/>
      <c r="CLG53" s="15"/>
      <c r="CLH53" s="14"/>
      <c r="CLI53" s="15"/>
      <c r="CLJ53" s="15"/>
      <c r="CLK53" s="14"/>
      <c r="CLL53" s="15"/>
      <c r="CLM53" s="15"/>
      <c r="CLN53" s="14"/>
      <c r="CLO53" s="15"/>
      <c r="CLP53" s="15"/>
      <c r="CLQ53" s="14"/>
      <c r="CLR53" s="15"/>
      <c r="CLS53" s="15"/>
      <c r="CLT53" s="14"/>
      <c r="CLU53" s="15"/>
      <c r="CLV53" s="15"/>
      <c r="CLW53" s="14"/>
      <c r="CLX53" s="15"/>
      <c r="CLY53" s="15"/>
      <c r="CLZ53" s="14"/>
      <c r="CMA53" s="15"/>
      <c r="CMB53" s="15"/>
      <c r="CMC53" s="14"/>
      <c r="CMD53" s="15"/>
      <c r="CME53" s="15"/>
      <c r="CMF53" s="14"/>
      <c r="CMG53" s="15"/>
      <c r="CMH53" s="15"/>
      <c r="CMI53" s="14"/>
      <c r="CMJ53" s="15"/>
      <c r="CMK53" s="15"/>
      <c r="CML53" s="14"/>
      <c r="CMM53" s="15"/>
      <c r="CMN53" s="15"/>
      <c r="CMO53" s="14"/>
      <c r="CMP53" s="15"/>
      <c r="CMQ53" s="15"/>
      <c r="CMR53" s="14"/>
      <c r="CMS53" s="15"/>
      <c r="CMT53" s="15"/>
      <c r="CMU53" s="14"/>
      <c r="CMV53" s="15"/>
      <c r="CMW53" s="15"/>
      <c r="CMX53" s="14"/>
      <c r="CMY53" s="15"/>
      <c r="CMZ53" s="15"/>
      <c r="CNA53" s="14"/>
      <c r="CNB53" s="15"/>
      <c r="CNC53" s="15"/>
      <c r="CND53" s="14"/>
      <c r="CNE53" s="15"/>
      <c r="CNF53" s="15"/>
      <c r="CNG53" s="14"/>
      <c r="CNH53" s="15"/>
      <c r="CNI53" s="15"/>
      <c r="CNJ53" s="14"/>
      <c r="CNK53" s="15"/>
      <c r="CNL53" s="15"/>
      <c r="CNM53" s="14"/>
      <c r="CNN53" s="15"/>
      <c r="CNO53" s="15"/>
      <c r="CNP53" s="14"/>
      <c r="CNQ53" s="15"/>
      <c r="CNR53" s="15"/>
      <c r="CNS53" s="14"/>
      <c r="CNT53" s="15"/>
      <c r="CNU53" s="15"/>
      <c r="CNV53" s="14"/>
      <c r="CNW53" s="15"/>
      <c r="CNX53" s="15"/>
      <c r="CNY53" s="14"/>
      <c r="CNZ53" s="15"/>
      <c r="COA53" s="15"/>
      <c r="COB53" s="14"/>
      <c r="COC53" s="15"/>
      <c r="COD53" s="15"/>
      <c r="COE53" s="14"/>
      <c r="COF53" s="15"/>
      <c r="COG53" s="15"/>
      <c r="COH53" s="14"/>
      <c r="COI53" s="15"/>
      <c r="COJ53" s="15"/>
      <c r="COK53" s="14"/>
      <c r="COL53" s="15"/>
      <c r="COM53" s="15"/>
      <c r="CON53" s="14"/>
      <c r="COO53" s="15"/>
      <c r="COP53" s="15"/>
      <c r="COQ53" s="14"/>
      <c r="COR53" s="15"/>
      <c r="COS53" s="15"/>
      <c r="COT53" s="14"/>
      <c r="COU53" s="15"/>
      <c r="COV53" s="15"/>
      <c r="COW53" s="14"/>
      <c r="COX53" s="15"/>
      <c r="COY53" s="15"/>
      <c r="COZ53" s="14"/>
      <c r="CPA53" s="15"/>
      <c r="CPB53" s="15"/>
      <c r="CPC53" s="14"/>
      <c r="CPD53" s="15"/>
      <c r="CPE53" s="15"/>
      <c r="CPF53" s="14"/>
      <c r="CPG53" s="15"/>
      <c r="CPH53" s="15"/>
      <c r="CPI53" s="14"/>
      <c r="CPJ53" s="15"/>
      <c r="CPK53" s="15"/>
      <c r="CPL53" s="14"/>
      <c r="CPM53" s="15"/>
      <c r="CPN53" s="15"/>
      <c r="CPO53" s="14"/>
      <c r="CPP53" s="15"/>
      <c r="CPQ53" s="15"/>
      <c r="CPR53" s="14"/>
      <c r="CPS53" s="15"/>
      <c r="CPT53" s="15"/>
      <c r="CPU53" s="14"/>
      <c r="CPV53" s="15"/>
      <c r="CPW53" s="15"/>
      <c r="CPX53" s="14"/>
      <c r="CPY53" s="15"/>
      <c r="CPZ53" s="15"/>
      <c r="CQA53" s="14"/>
      <c r="CQB53" s="15"/>
      <c r="CQC53" s="15"/>
      <c r="CQD53" s="14"/>
      <c r="CQE53" s="15"/>
      <c r="CQF53" s="15"/>
      <c r="CQG53" s="14"/>
      <c r="CQH53" s="15"/>
      <c r="CQI53" s="15"/>
      <c r="CQJ53" s="14"/>
      <c r="CQK53" s="15"/>
      <c r="CQL53" s="15"/>
      <c r="CQM53" s="14"/>
      <c r="CQN53" s="15"/>
      <c r="CQO53" s="15"/>
      <c r="CQP53" s="14"/>
      <c r="CQQ53" s="15"/>
      <c r="CQR53" s="15"/>
      <c r="CQS53" s="14"/>
      <c r="CQT53" s="15"/>
      <c r="CQU53" s="15"/>
      <c r="CQV53" s="14"/>
      <c r="CQW53" s="15"/>
      <c r="CQX53" s="15"/>
      <c r="CQY53" s="14"/>
      <c r="CQZ53" s="15"/>
      <c r="CRA53" s="15"/>
      <c r="CRB53" s="14"/>
      <c r="CRC53" s="15"/>
      <c r="CRD53" s="15"/>
      <c r="CRE53" s="14"/>
      <c r="CRF53" s="15"/>
      <c r="CRG53" s="15"/>
      <c r="CRH53" s="14"/>
      <c r="CRI53" s="15"/>
      <c r="CRJ53" s="15"/>
      <c r="CRK53" s="14"/>
      <c r="CRL53" s="15"/>
      <c r="CRM53" s="15"/>
      <c r="CRN53" s="14"/>
      <c r="CRO53" s="15"/>
      <c r="CRP53" s="15"/>
      <c r="CRQ53" s="14"/>
      <c r="CRR53" s="15"/>
      <c r="CRS53" s="15"/>
      <c r="CRT53" s="14"/>
      <c r="CRU53" s="15"/>
      <c r="CRV53" s="15"/>
      <c r="CRW53" s="14"/>
      <c r="CRX53" s="15"/>
      <c r="CRY53" s="15"/>
      <c r="CRZ53" s="14"/>
      <c r="CSA53" s="15"/>
      <c r="CSB53" s="15"/>
      <c r="CSC53" s="14"/>
      <c r="CSD53" s="15"/>
      <c r="CSE53" s="15"/>
      <c r="CSF53" s="14"/>
      <c r="CSG53" s="15"/>
      <c r="CSH53" s="15"/>
      <c r="CSI53" s="14"/>
      <c r="CSJ53" s="15"/>
      <c r="CSK53" s="15"/>
      <c r="CSL53" s="14"/>
      <c r="CSM53" s="15"/>
      <c r="CSN53" s="15"/>
      <c r="CSO53" s="14"/>
      <c r="CSP53" s="15"/>
      <c r="CSQ53" s="15"/>
      <c r="CSR53" s="14"/>
      <c r="CSS53" s="15"/>
      <c r="CST53" s="15"/>
      <c r="CSU53" s="14"/>
      <c r="CSV53" s="15"/>
      <c r="CSW53" s="15"/>
      <c r="CSX53" s="14"/>
      <c r="CSY53" s="15"/>
      <c r="CSZ53" s="15"/>
      <c r="CTA53" s="14"/>
      <c r="CTB53" s="15"/>
      <c r="CTC53" s="15"/>
      <c r="CTD53" s="14"/>
      <c r="CTE53" s="15"/>
      <c r="CTF53" s="15"/>
      <c r="CTG53" s="14"/>
      <c r="CTH53" s="15"/>
      <c r="CTI53" s="15"/>
      <c r="CTJ53" s="14"/>
      <c r="CTK53" s="15"/>
      <c r="CTL53" s="15"/>
      <c r="CTM53" s="14"/>
      <c r="CTN53" s="15"/>
      <c r="CTO53" s="15"/>
      <c r="CTP53" s="14"/>
      <c r="CTQ53" s="15"/>
      <c r="CTR53" s="15"/>
      <c r="CTS53" s="14"/>
      <c r="CTT53" s="15"/>
      <c r="CTU53" s="15"/>
      <c r="CTV53" s="14"/>
      <c r="CTW53" s="15"/>
      <c r="CTX53" s="15"/>
      <c r="CTY53" s="14"/>
      <c r="CTZ53" s="15"/>
      <c r="CUA53" s="15"/>
      <c r="CUB53" s="14"/>
      <c r="CUC53" s="15"/>
      <c r="CUD53" s="15"/>
      <c r="CUE53" s="14"/>
      <c r="CUF53" s="15"/>
      <c r="CUG53" s="15"/>
      <c r="CUH53" s="14"/>
      <c r="CUI53" s="15"/>
      <c r="CUJ53" s="15"/>
      <c r="CUK53" s="14"/>
      <c r="CUL53" s="15"/>
      <c r="CUM53" s="15"/>
      <c r="CUN53" s="14"/>
      <c r="CUO53" s="15"/>
      <c r="CUP53" s="15"/>
      <c r="CUQ53" s="14"/>
      <c r="CUR53" s="15"/>
      <c r="CUS53" s="15"/>
      <c r="CUT53" s="14"/>
      <c r="CUU53" s="15"/>
      <c r="CUV53" s="15"/>
      <c r="CUW53" s="14"/>
      <c r="CUX53" s="15"/>
      <c r="CUY53" s="15"/>
      <c r="CUZ53" s="14"/>
      <c r="CVA53" s="15"/>
      <c r="CVB53" s="15"/>
      <c r="CVC53" s="14"/>
      <c r="CVD53" s="15"/>
      <c r="CVE53" s="15"/>
      <c r="CVF53" s="14"/>
      <c r="CVG53" s="15"/>
      <c r="CVH53" s="15"/>
      <c r="CVI53" s="14"/>
      <c r="CVJ53" s="15"/>
      <c r="CVK53" s="15"/>
      <c r="CVL53" s="14"/>
      <c r="CVM53" s="15"/>
      <c r="CVN53" s="15"/>
      <c r="CVO53" s="14"/>
      <c r="CVP53" s="15"/>
      <c r="CVQ53" s="15"/>
      <c r="CVR53" s="14"/>
      <c r="CVS53" s="15"/>
      <c r="CVT53" s="15"/>
      <c r="CVU53" s="14"/>
      <c r="CVV53" s="15"/>
      <c r="CVW53" s="15"/>
      <c r="CVX53" s="14"/>
      <c r="CVY53" s="15"/>
      <c r="CVZ53" s="15"/>
      <c r="CWA53" s="14"/>
      <c r="CWB53" s="15"/>
      <c r="CWC53" s="15"/>
      <c r="CWD53" s="14"/>
      <c r="CWE53" s="15"/>
      <c r="CWF53" s="15"/>
      <c r="CWG53" s="14"/>
      <c r="CWH53" s="15"/>
      <c r="CWI53" s="15"/>
      <c r="CWJ53" s="14"/>
      <c r="CWK53" s="15"/>
      <c r="CWL53" s="15"/>
      <c r="CWM53" s="14"/>
      <c r="CWN53" s="15"/>
      <c r="CWO53" s="15"/>
      <c r="CWP53" s="14"/>
      <c r="CWQ53" s="15"/>
      <c r="CWR53" s="15"/>
      <c r="CWS53" s="14"/>
      <c r="CWT53" s="15"/>
      <c r="CWU53" s="15"/>
      <c r="CWV53" s="14"/>
      <c r="CWW53" s="15"/>
      <c r="CWX53" s="15"/>
      <c r="CWY53" s="14"/>
      <c r="CWZ53" s="15"/>
      <c r="CXA53" s="15"/>
      <c r="CXB53" s="14"/>
      <c r="CXC53" s="15"/>
      <c r="CXD53" s="15"/>
      <c r="CXE53" s="14"/>
      <c r="CXF53" s="15"/>
      <c r="CXG53" s="15"/>
      <c r="CXH53" s="14"/>
      <c r="CXI53" s="15"/>
      <c r="CXJ53" s="15"/>
      <c r="CXK53" s="14"/>
      <c r="CXL53" s="15"/>
      <c r="CXM53" s="15"/>
      <c r="CXN53" s="14"/>
      <c r="CXO53" s="15"/>
      <c r="CXP53" s="15"/>
      <c r="CXQ53" s="14"/>
      <c r="CXR53" s="15"/>
      <c r="CXS53" s="15"/>
      <c r="CXT53" s="14"/>
      <c r="CXU53" s="15"/>
      <c r="CXV53" s="15"/>
      <c r="CXW53" s="14"/>
      <c r="CXX53" s="15"/>
      <c r="CXY53" s="15"/>
      <c r="CXZ53" s="14"/>
      <c r="CYA53" s="15"/>
      <c r="CYB53" s="15"/>
      <c r="CYC53" s="14"/>
      <c r="CYD53" s="15"/>
      <c r="CYE53" s="15"/>
      <c r="CYF53" s="14"/>
      <c r="CYG53" s="15"/>
      <c r="CYH53" s="15"/>
      <c r="CYI53" s="14"/>
      <c r="CYJ53" s="15"/>
      <c r="CYK53" s="15"/>
      <c r="CYL53" s="14"/>
      <c r="CYM53" s="15"/>
      <c r="CYN53" s="15"/>
      <c r="CYO53" s="14"/>
      <c r="CYP53" s="15"/>
      <c r="CYQ53" s="15"/>
      <c r="CYR53" s="14"/>
      <c r="CYS53" s="15"/>
      <c r="CYT53" s="15"/>
      <c r="CYU53" s="14"/>
      <c r="CYV53" s="15"/>
      <c r="CYW53" s="15"/>
      <c r="CYX53" s="14"/>
      <c r="CYY53" s="15"/>
      <c r="CYZ53" s="15"/>
      <c r="CZA53" s="14"/>
      <c r="CZB53" s="15"/>
      <c r="CZC53" s="15"/>
      <c r="CZD53" s="14"/>
      <c r="CZE53" s="15"/>
      <c r="CZF53" s="15"/>
      <c r="CZG53" s="14"/>
      <c r="CZH53" s="15"/>
      <c r="CZI53" s="15"/>
      <c r="CZJ53" s="14"/>
      <c r="CZK53" s="15"/>
      <c r="CZL53" s="15"/>
      <c r="CZM53" s="14"/>
      <c r="CZN53" s="15"/>
      <c r="CZO53" s="15"/>
      <c r="CZP53" s="14"/>
      <c r="CZQ53" s="15"/>
      <c r="CZR53" s="15"/>
      <c r="CZS53" s="14"/>
      <c r="CZT53" s="15"/>
      <c r="CZU53" s="15"/>
      <c r="CZV53" s="14"/>
      <c r="CZW53" s="15"/>
      <c r="CZX53" s="15"/>
      <c r="CZY53" s="14"/>
      <c r="CZZ53" s="15"/>
      <c r="DAA53" s="15"/>
      <c r="DAB53" s="14"/>
      <c r="DAC53" s="15"/>
      <c r="DAD53" s="15"/>
      <c r="DAE53" s="14"/>
      <c r="DAF53" s="15"/>
      <c r="DAG53" s="15"/>
      <c r="DAH53" s="14"/>
      <c r="DAI53" s="15"/>
      <c r="DAJ53" s="15"/>
      <c r="DAK53" s="14"/>
      <c r="DAL53" s="15"/>
      <c r="DAM53" s="15"/>
      <c r="DAN53" s="14"/>
      <c r="DAO53" s="15"/>
      <c r="DAP53" s="15"/>
      <c r="DAQ53" s="14"/>
      <c r="DAR53" s="15"/>
      <c r="DAS53" s="15"/>
      <c r="DAT53" s="14"/>
      <c r="DAU53" s="15"/>
      <c r="DAV53" s="15"/>
      <c r="DAW53" s="14"/>
      <c r="DAX53" s="15"/>
      <c r="DAY53" s="15"/>
      <c r="DAZ53" s="14"/>
      <c r="DBA53" s="15"/>
      <c r="DBB53" s="15"/>
      <c r="DBC53" s="14"/>
      <c r="DBD53" s="15"/>
      <c r="DBE53" s="15"/>
      <c r="DBF53" s="14"/>
      <c r="DBG53" s="15"/>
      <c r="DBH53" s="15"/>
      <c r="DBI53" s="14"/>
      <c r="DBJ53" s="15"/>
      <c r="DBK53" s="15"/>
      <c r="DBL53" s="14"/>
      <c r="DBM53" s="15"/>
      <c r="DBN53" s="15"/>
      <c r="DBO53" s="14"/>
      <c r="DBP53" s="15"/>
      <c r="DBQ53" s="15"/>
      <c r="DBR53" s="14"/>
      <c r="DBS53" s="15"/>
      <c r="DBT53" s="15"/>
      <c r="DBU53" s="14"/>
      <c r="DBV53" s="15"/>
      <c r="DBW53" s="15"/>
      <c r="DBX53" s="14"/>
      <c r="DBY53" s="15"/>
      <c r="DBZ53" s="15"/>
      <c r="DCA53" s="14"/>
      <c r="DCB53" s="15"/>
      <c r="DCC53" s="15"/>
      <c r="DCD53" s="14"/>
      <c r="DCE53" s="15"/>
      <c r="DCF53" s="15"/>
      <c r="DCG53" s="14"/>
      <c r="DCH53" s="15"/>
      <c r="DCI53" s="15"/>
      <c r="DCJ53" s="14"/>
      <c r="DCK53" s="15"/>
      <c r="DCL53" s="15"/>
      <c r="DCM53" s="14"/>
      <c r="DCN53" s="15"/>
      <c r="DCO53" s="15"/>
      <c r="DCP53" s="14"/>
      <c r="DCQ53" s="15"/>
      <c r="DCR53" s="15"/>
      <c r="DCS53" s="14"/>
      <c r="DCT53" s="15"/>
      <c r="DCU53" s="15"/>
      <c r="DCV53" s="14"/>
      <c r="DCW53" s="15"/>
      <c r="DCX53" s="15"/>
      <c r="DCY53" s="14"/>
      <c r="DCZ53" s="15"/>
      <c r="DDA53" s="15"/>
      <c r="DDB53" s="14"/>
      <c r="DDC53" s="15"/>
      <c r="DDD53" s="15"/>
      <c r="DDE53" s="14"/>
      <c r="DDF53" s="15"/>
      <c r="DDG53" s="15"/>
      <c r="DDH53" s="14"/>
      <c r="DDI53" s="15"/>
      <c r="DDJ53" s="15"/>
      <c r="DDK53" s="14"/>
      <c r="DDL53" s="15"/>
      <c r="DDM53" s="15"/>
      <c r="DDN53" s="14"/>
      <c r="DDO53" s="15"/>
      <c r="DDP53" s="15"/>
      <c r="DDQ53" s="14"/>
      <c r="DDR53" s="15"/>
      <c r="DDS53" s="15"/>
      <c r="DDT53" s="14"/>
      <c r="DDU53" s="15"/>
      <c r="DDV53" s="15"/>
      <c r="DDW53" s="14"/>
      <c r="DDX53" s="15"/>
      <c r="DDY53" s="15"/>
      <c r="DDZ53" s="14"/>
      <c r="DEA53" s="15"/>
      <c r="DEB53" s="15"/>
      <c r="DEC53" s="14"/>
      <c r="DED53" s="15"/>
      <c r="DEE53" s="15"/>
      <c r="DEF53" s="14"/>
      <c r="DEG53" s="15"/>
      <c r="DEH53" s="15"/>
      <c r="DEI53" s="14"/>
      <c r="DEJ53" s="15"/>
      <c r="DEK53" s="15"/>
      <c r="DEL53" s="14"/>
      <c r="DEM53" s="15"/>
      <c r="DEN53" s="15"/>
      <c r="DEO53" s="14"/>
      <c r="DEP53" s="15"/>
      <c r="DEQ53" s="15"/>
      <c r="DER53" s="14"/>
      <c r="DES53" s="15"/>
      <c r="DET53" s="15"/>
      <c r="DEU53" s="14"/>
      <c r="DEV53" s="15"/>
      <c r="DEW53" s="15"/>
      <c r="DEX53" s="14"/>
      <c r="DEY53" s="15"/>
      <c r="DEZ53" s="15"/>
      <c r="DFA53" s="14"/>
      <c r="DFB53" s="15"/>
      <c r="DFC53" s="15"/>
      <c r="DFD53" s="14"/>
      <c r="DFE53" s="15"/>
      <c r="DFF53" s="15"/>
      <c r="DFG53" s="14"/>
      <c r="DFH53" s="15"/>
      <c r="DFI53" s="15"/>
      <c r="DFJ53" s="14"/>
      <c r="DFK53" s="15"/>
      <c r="DFL53" s="15"/>
      <c r="DFM53" s="14"/>
      <c r="DFN53" s="15"/>
      <c r="DFO53" s="15"/>
      <c r="DFP53" s="14"/>
      <c r="DFQ53" s="15"/>
      <c r="DFR53" s="15"/>
      <c r="DFS53" s="14"/>
      <c r="DFT53" s="15"/>
      <c r="DFU53" s="15"/>
      <c r="DFV53" s="14"/>
      <c r="DFW53" s="15"/>
      <c r="DFX53" s="15"/>
      <c r="DFY53" s="14"/>
      <c r="DFZ53" s="15"/>
      <c r="DGA53" s="15"/>
      <c r="DGB53" s="14"/>
      <c r="DGC53" s="15"/>
      <c r="DGD53" s="15"/>
      <c r="DGE53" s="14"/>
      <c r="DGF53" s="15"/>
      <c r="DGG53" s="15"/>
      <c r="DGH53" s="14"/>
      <c r="DGI53" s="15"/>
      <c r="DGJ53" s="15"/>
      <c r="DGK53" s="14"/>
      <c r="DGL53" s="15"/>
      <c r="DGM53" s="15"/>
      <c r="DGN53" s="14"/>
      <c r="DGO53" s="15"/>
      <c r="DGP53" s="15"/>
      <c r="DGQ53" s="14"/>
      <c r="DGR53" s="15"/>
      <c r="DGS53" s="15"/>
      <c r="DGT53" s="14"/>
      <c r="DGU53" s="15"/>
      <c r="DGV53" s="15"/>
      <c r="DGW53" s="14"/>
      <c r="DGX53" s="15"/>
      <c r="DGY53" s="15"/>
      <c r="DGZ53" s="14"/>
      <c r="DHA53" s="15"/>
      <c r="DHB53" s="15"/>
      <c r="DHC53" s="14"/>
      <c r="DHD53" s="15"/>
      <c r="DHE53" s="15"/>
      <c r="DHF53" s="14"/>
      <c r="DHG53" s="15"/>
      <c r="DHH53" s="15"/>
      <c r="DHI53" s="14"/>
      <c r="DHJ53" s="15"/>
      <c r="DHK53" s="15"/>
      <c r="DHL53" s="14"/>
      <c r="DHM53" s="15"/>
      <c r="DHN53" s="15"/>
      <c r="DHO53" s="14"/>
      <c r="DHP53" s="15"/>
      <c r="DHQ53" s="15"/>
      <c r="DHR53" s="14"/>
      <c r="DHS53" s="15"/>
      <c r="DHT53" s="15"/>
      <c r="DHU53" s="14"/>
      <c r="DHV53" s="15"/>
      <c r="DHW53" s="15"/>
      <c r="DHX53" s="14"/>
      <c r="DHY53" s="15"/>
      <c r="DHZ53" s="15"/>
      <c r="DIA53" s="14"/>
      <c r="DIB53" s="15"/>
      <c r="DIC53" s="15"/>
      <c r="DID53" s="14"/>
      <c r="DIE53" s="15"/>
      <c r="DIF53" s="15"/>
      <c r="DIG53" s="14"/>
      <c r="DIH53" s="15"/>
      <c r="DII53" s="15"/>
      <c r="DIJ53" s="14"/>
      <c r="DIK53" s="15"/>
      <c r="DIL53" s="15"/>
      <c r="DIM53" s="14"/>
      <c r="DIN53" s="15"/>
      <c r="DIO53" s="15"/>
      <c r="DIP53" s="14"/>
      <c r="DIQ53" s="15"/>
      <c r="DIR53" s="15"/>
      <c r="DIS53" s="14"/>
      <c r="DIT53" s="15"/>
      <c r="DIU53" s="15"/>
      <c r="DIV53" s="14"/>
      <c r="DIW53" s="15"/>
      <c r="DIX53" s="15"/>
      <c r="DIY53" s="14"/>
      <c r="DIZ53" s="15"/>
      <c r="DJA53" s="15"/>
      <c r="DJB53" s="14"/>
      <c r="DJC53" s="15"/>
      <c r="DJD53" s="15"/>
      <c r="DJE53" s="14"/>
      <c r="DJF53" s="15"/>
      <c r="DJG53" s="15"/>
      <c r="DJH53" s="14"/>
      <c r="DJI53" s="15"/>
      <c r="DJJ53" s="15"/>
      <c r="DJK53" s="14"/>
      <c r="DJL53" s="15"/>
      <c r="DJM53" s="15"/>
      <c r="DJN53" s="14"/>
      <c r="DJO53" s="15"/>
      <c r="DJP53" s="15"/>
      <c r="DJQ53" s="14"/>
      <c r="DJR53" s="15"/>
      <c r="DJS53" s="15"/>
      <c r="DJT53" s="14"/>
      <c r="DJU53" s="15"/>
      <c r="DJV53" s="15"/>
      <c r="DJW53" s="14"/>
      <c r="DJX53" s="15"/>
      <c r="DJY53" s="15"/>
      <c r="DJZ53" s="14"/>
      <c r="DKA53" s="15"/>
      <c r="DKB53" s="15"/>
      <c r="DKC53" s="14"/>
      <c r="DKD53" s="15"/>
      <c r="DKE53" s="15"/>
      <c r="DKF53" s="14"/>
      <c r="DKG53" s="15"/>
      <c r="DKH53" s="15"/>
      <c r="DKI53" s="14"/>
      <c r="DKJ53" s="15"/>
      <c r="DKK53" s="15"/>
      <c r="DKL53" s="14"/>
      <c r="DKM53" s="15"/>
      <c r="DKN53" s="15"/>
      <c r="DKO53" s="14"/>
      <c r="DKP53" s="15"/>
      <c r="DKQ53" s="15"/>
      <c r="DKR53" s="14"/>
      <c r="DKS53" s="15"/>
      <c r="DKT53" s="15"/>
      <c r="DKU53" s="14"/>
      <c r="DKV53" s="15"/>
      <c r="DKW53" s="15"/>
      <c r="DKX53" s="14"/>
      <c r="DKY53" s="15"/>
      <c r="DKZ53" s="15"/>
      <c r="DLA53" s="14"/>
      <c r="DLB53" s="15"/>
      <c r="DLC53" s="15"/>
      <c r="DLD53" s="14"/>
      <c r="DLE53" s="15"/>
      <c r="DLF53" s="15"/>
      <c r="DLG53" s="14"/>
      <c r="DLH53" s="15"/>
      <c r="DLI53" s="15"/>
      <c r="DLJ53" s="14"/>
      <c r="DLK53" s="15"/>
      <c r="DLL53" s="15"/>
      <c r="DLM53" s="14"/>
      <c r="DLN53" s="15"/>
      <c r="DLO53" s="15"/>
      <c r="DLP53" s="14"/>
      <c r="DLQ53" s="15"/>
      <c r="DLR53" s="15"/>
      <c r="DLS53" s="14"/>
      <c r="DLT53" s="15"/>
      <c r="DLU53" s="15"/>
      <c r="DLV53" s="14"/>
      <c r="DLW53" s="15"/>
      <c r="DLX53" s="15"/>
      <c r="DLY53" s="14"/>
      <c r="DLZ53" s="15"/>
      <c r="DMA53" s="15"/>
      <c r="DMB53" s="14"/>
      <c r="DMC53" s="15"/>
      <c r="DMD53" s="15"/>
      <c r="DME53" s="14"/>
      <c r="DMF53" s="15"/>
      <c r="DMG53" s="15"/>
      <c r="DMH53" s="14"/>
      <c r="DMI53" s="15"/>
      <c r="DMJ53" s="15"/>
      <c r="DMK53" s="14"/>
      <c r="DML53" s="15"/>
      <c r="DMM53" s="15"/>
      <c r="DMN53" s="14"/>
      <c r="DMO53" s="15"/>
      <c r="DMP53" s="15"/>
      <c r="DMQ53" s="14"/>
      <c r="DMR53" s="15"/>
      <c r="DMS53" s="15"/>
      <c r="DMT53" s="14"/>
      <c r="DMU53" s="15"/>
      <c r="DMV53" s="15"/>
      <c r="DMW53" s="14"/>
      <c r="DMX53" s="15"/>
      <c r="DMY53" s="15"/>
      <c r="DMZ53" s="14"/>
      <c r="DNA53" s="15"/>
      <c r="DNB53" s="15"/>
      <c r="DNC53" s="14"/>
      <c r="DND53" s="15"/>
      <c r="DNE53" s="15"/>
      <c r="DNF53" s="14"/>
      <c r="DNG53" s="15"/>
      <c r="DNH53" s="15"/>
      <c r="DNI53" s="14"/>
      <c r="DNJ53" s="15"/>
      <c r="DNK53" s="15"/>
      <c r="DNL53" s="14"/>
      <c r="DNM53" s="15"/>
      <c r="DNN53" s="15"/>
      <c r="DNO53" s="14"/>
      <c r="DNP53" s="15"/>
      <c r="DNQ53" s="15"/>
      <c r="DNR53" s="14"/>
      <c r="DNS53" s="15"/>
      <c r="DNT53" s="15"/>
      <c r="DNU53" s="14"/>
      <c r="DNV53" s="15"/>
      <c r="DNW53" s="15"/>
      <c r="DNX53" s="14"/>
      <c r="DNY53" s="15"/>
      <c r="DNZ53" s="15"/>
      <c r="DOA53" s="14"/>
      <c r="DOB53" s="15"/>
      <c r="DOC53" s="15"/>
      <c r="DOD53" s="14"/>
      <c r="DOE53" s="15"/>
      <c r="DOF53" s="15"/>
      <c r="DOG53" s="14"/>
      <c r="DOH53" s="15"/>
      <c r="DOI53" s="15"/>
      <c r="DOJ53" s="14"/>
      <c r="DOK53" s="15"/>
      <c r="DOL53" s="15"/>
      <c r="DOM53" s="14"/>
      <c r="DON53" s="15"/>
      <c r="DOO53" s="15"/>
      <c r="DOP53" s="14"/>
      <c r="DOQ53" s="15"/>
      <c r="DOR53" s="15"/>
      <c r="DOS53" s="14"/>
      <c r="DOT53" s="15"/>
      <c r="DOU53" s="15"/>
      <c r="DOV53" s="14"/>
      <c r="DOW53" s="15"/>
      <c r="DOX53" s="15"/>
      <c r="DOY53" s="14"/>
      <c r="DOZ53" s="15"/>
      <c r="DPA53" s="15"/>
      <c r="DPB53" s="14"/>
      <c r="DPC53" s="15"/>
      <c r="DPD53" s="15"/>
      <c r="DPE53" s="14"/>
      <c r="DPF53" s="15"/>
      <c r="DPG53" s="15"/>
      <c r="DPH53" s="14"/>
      <c r="DPI53" s="15"/>
      <c r="DPJ53" s="15"/>
      <c r="DPK53" s="14"/>
      <c r="DPL53" s="15"/>
      <c r="DPM53" s="15"/>
      <c r="DPN53" s="14"/>
      <c r="DPO53" s="15"/>
      <c r="DPP53" s="15"/>
      <c r="DPQ53" s="14"/>
      <c r="DPR53" s="15"/>
      <c r="DPS53" s="15"/>
      <c r="DPT53" s="14"/>
      <c r="DPU53" s="15"/>
      <c r="DPV53" s="15"/>
      <c r="DPW53" s="14"/>
      <c r="DPX53" s="15"/>
      <c r="DPY53" s="15"/>
      <c r="DPZ53" s="14"/>
      <c r="DQA53" s="15"/>
      <c r="DQB53" s="15"/>
      <c r="DQC53" s="14"/>
      <c r="DQD53" s="15"/>
      <c r="DQE53" s="15"/>
      <c r="DQF53" s="14"/>
      <c r="DQG53" s="15"/>
      <c r="DQH53" s="15"/>
      <c r="DQI53" s="14"/>
      <c r="DQJ53" s="15"/>
      <c r="DQK53" s="15"/>
      <c r="DQL53" s="14"/>
      <c r="DQM53" s="15"/>
      <c r="DQN53" s="15"/>
      <c r="DQO53" s="14"/>
      <c r="DQP53" s="15"/>
      <c r="DQQ53" s="15"/>
      <c r="DQR53" s="14"/>
      <c r="DQS53" s="15"/>
      <c r="DQT53" s="15"/>
      <c r="DQU53" s="14"/>
      <c r="DQV53" s="15"/>
      <c r="DQW53" s="15"/>
      <c r="DQX53" s="14"/>
      <c r="DQY53" s="15"/>
      <c r="DQZ53" s="15"/>
      <c r="DRA53" s="14"/>
      <c r="DRB53" s="15"/>
      <c r="DRC53" s="15"/>
      <c r="DRD53" s="14"/>
      <c r="DRE53" s="15"/>
      <c r="DRF53" s="15"/>
      <c r="DRG53" s="14"/>
      <c r="DRH53" s="15"/>
      <c r="DRI53" s="15"/>
      <c r="DRJ53" s="14"/>
      <c r="DRK53" s="15"/>
      <c r="DRL53" s="15"/>
      <c r="DRM53" s="14"/>
      <c r="DRN53" s="15"/>
      <c r="DRO53" s="15"/>
      <c r="DRP53" s="14"/>
      <c r="DRQ53" s="15"/>
      <c r="DRR53" s="15"/>
      <c r="DRS53" s="14"/>
      <c r="DRT53" s="15"/>
      <c r="DRU53" s="15"/>
      <c r="DRV53" s="14"/>
      <c r="DRW53" s="15"/>
      <c r="DRX53" s="15"/>
      <c r="DRY53" s="14"/>
      <c r="DRZ53" s="15"/>
      <c r="DSA53" s="15"/>
      <c r="DSB53" s="14"/>
      <c r="DSC53" s="15"/>
      <c r="DSD53" s="15"/>
      <c r="DSE53" s="14"/>
      <c r="DSF53" s="15"/>
      <c r="DSG53" s="15"/>
      <c r="DSH53" s="14"/>
      <c r="DSI53" s="15"/>
      <c r="DSJ53" s="15"/>
      <c r="DSK53" s="14"/>
      <c r="DSL53" s="15"/>
      <c r="DSM53" s="15"/>
      <c r="DSN53" s="14"/>
      <c r="DSO53" s="15"/>
      <c r="DSP53" s="15"/>
      <c r="DSQ53" s="14"/>
      <c r="DSR53" s="15"/>
      <c r="DSS53" s="15"/>
      <c r="DST53" s="14"/>
      <c r="DSU53" s="15"/>
      <c r="DSV53" s="15"/>
      <c r="DSW53" s="14"/>
      <c r="DSX53" s="15"/>
      <c r="DSY53" s="15"/>
      <c r="DSZ53" s="14"/>
      <c r="DTA53" s="15"/>
      <c r="DTB53" s="15"/>
      <c r="DTC53" s="14"/>
      <c r="DTD53" s="15"/>
      <c r="DTE53" s="15"/>
      <c r="DTF53" s="14"/>
      <c r="DTG53" s="15"/>
      <c r="DTH53" s="15"/>
      <c r="DTI53" s="14"/>
      <c r="DTJ53" s="15"/>
      <c r="DTK53" s="15"/>
      <c r="DTL53" s="14"/>
      <c r="DTM53" s="15"/>
      <c r="DTN53" s="15"/>
      <c r="DTO53" s="14"/>
      <c r="DTP53" s="15"/>
      <c r="DTQ53" s="15"/>
      <c r="DTR53" s="14"/>
      <c r="DTS53" s="15"/>
      <c r="DTT53" s="15"/>
      <c r="DTU53" s="14"/>
      <c r="DTV53" s="15"/>
      <c r="DTW53" s="15"/>
      <c r="DTX53" s="14"/>
      <c r="DTY53" s="15"/>
      <c r="DTZ53" s="15"/>
      <c r="DUA53" s="14"/>
      <c r="DUB53" s="15"/>
      <c r="DUC53" s="15"/>
      <c r="DUD53" s="14"/>
      <c r="DUE53" s="15"/>
      <c r="DUF53" s="15"/>
      <c r="DUG53" s="14"/>
      <c r="DUH53" s="15"/>
      <c r="DUI53" s="15"/>
      <c r="DUJ53" s="14"/>
      <c r="DUK53" s="15"/>
      <c r="DUL53" s="15"/>
      <c r="DUM53" s="14"/>
      <c r="DUN53" s="15"/>
      <c r="DUO53" s="15"/>
      <c r="DUP53" s="14"/>
      <c r="DUQ53" s="15"/>
      <c r="DUR53" s="15"/>
      <c r="DUS53" s="14"/>
      <c r="DUT53" s="15"/>
      <c r="DUU53" s="15"/>
      <c r="DUV53" s="14"/>
      <c r="DUW53" s="15"/>
      <c r="DUX53" s="15"/>
      <c r="DUY53" s="14"/>
      <c r="DUZ53" s="15"/>
      <c r="DVA53" s="15"/>
      <c r="DVB53" s="14"/>
      <c r="DVC53" s="15"/>
      <c r="DVD53" s="15"/>
      <c r="DVE53" s="14"/>
      <c r="DVF53" s="15"/>
      <c r="DVG53" s="15"/>
      <c r="DVH53" s="14"/>
      <c r="DVI53" s="15"/>
      <c r="DVJ53" s="15"/>
      <c r="DVK53" s="14"/>
      <c r="DVL53" s="15"/>
      <c r="DVM53" s="15"/>
      <c r="DVN53" s="14"/>
      <c r="DVO53" s="15"/>
      <c r="DVP53" s="15"/>
      <c r="DVQ53" s="14"/>
      <c r="DVR53" s="15"/>
      <c r="DVS53" s="15"/>
      <c r="DVT53" s="14"/>
      <c r="DVU53" s="15"/>
      <c r="DVV53" s="15"/>
      <c r="DVW53" s="14"/>
      <c r="DVX53" s="15"/>
      <c r="DVY53" s="15"/>
      <c r="DVZ53" s="14"/>
      <c r="DWA53" s="15"/>
      <c r="DWB53" s="15"/>
      <c r="DWC53" s="14"/>
      <c r="DWD53" s="15"/>
      <c r="DWE53" s="15"/>
      <c r="DWF53" s="14"/>
      <c r="DWG53" s="15"/>
      <c r="DWH53" s="15"/>
      <c r="DWI53" s="14"/>
      <c r="DWJ53" s="15"/>
      <c r="DWK53" s="15"/>
      <c r="DWL53" s="14"/>
      <c r="DWM53" s="15"/>
      <c r="DWN53" s="15"/>
      <c r="DWO53" s="14"/>
      <c r="DWP53" s="15"/>
      <c r="DWQ53" s="15"/>
      <c r="DWR53" s="14"/>
      <c r="DWS53" s="15"/>
      <c r="DWT53" s="15"/>
      <c r="DWU53" s="14"/>
      <c r="DWV53" s="15"/>
      <c r="DWW53" s="15"/>
      <c r="DWX53" s="14"/>
      <c r="DWY53" s="15"/>
      <c r="DWZ53" s="15"/>
      <c r="DXA53" s="14"/>
      <c r="DXB53" s="15"/>
      <c r="DXC53" s="15"/>
      <c r="DXD53" s="14"/>
      <c r="DXE53" s="15"/>
      <c r="DXF53" s="15"/>
      <c r="DXG53" s="14"/>
      <c r="DXH53" s="15"/>
      <c r="DXI53" s="15"/>
      <c r="DXJ53" s="14"/>
      <c r="DXK53" s="15"/>
      <c r="DXL53" s="15"/>
      <c r="DXM53" s="14"/>
      <c r="DXN53" s="15"/>
      <c r="DXO53" s="15"/>
      <c r="DXP53" s="14"/>
      <c r="DXQ53" s="15"/>
      <c r="DXR53" s="15"/>
      <c r="DXS53" s="14"/>
      <c r="DXT53" s="15"/>
      <c r="DXU53" s="15"/>
      <c r="DXV53" s="14"/>
      <c r="DXW53" s="15"/>
      <c r="DXX53" s="15"/>
      <c r="DXY53" s="14"/>
      <c r="DXZ53" s="15"/>
      <c r="DYA53" s="15"/>
      <c r="DYB53" s="14"/>
      <c r="DYC53" s="15"/>
      <c r="DYD53" s="15"/>
      <c r="DYE53" s="14"/>
      <c r="DYF53" s="15"/>
      <c r="DYG53" s="15"/>
      <c r="DYH53" s="14"/>
      <c r="DYI53" s="15"/>
      <c r="DYJ53" s="15"/>
      <c r="DYK53" s="14"/>
      <c r="DYL53" s="15"/>
      <c r="DYM53" s="15"/>
      <c r="DYN53" s="14"/>
      <c r="DYO53" s="15"/>
      <c r="DYP53" s="15"/>
      <c r="DYQ53" s="14"/>
      <c r="DYR53" s="15"/>
      <c r="DYS53" s="15"/>
      <c r="DYT53" s="14"/>
      <c r="DYU53" s="15"/>
      <c r="DYV53" s="15"/>
      <c r="DYW53" s="14"/>
      <c r="DYX53" s="15"/>
      <c r="DYY53" s="15"/>
      <c r="DYZ53" s="14"/>
      <c r="DZA53" s="15"/>
      <c r="DZB53" s="15"/>
      <c r="DZC53" s="14"/>
      <c r="DZD53" s="15"/>
      <c r="DZE53" s="15"/>
      <c r="DZF53" s="14"/>
      <c r="DZG53" s="15"/>
      <c r="DZH53" s="15"/>
      <c r="DZI53" s="14"/>
      <c r="DZJ53" s="15"/>
      <c r="DZK53" s="15"/>
      <c r="DZL53" s="14"/>
      <c r="DZM53" s="15"/>
      <c r="DZN53" s="15"/>
      <c r="DZO53" s="14"/>
      <c r="DZP53" s="15"/>
      <c r="DZQ53" s="15"/>
      <c r="DZR53" s="14"/>
      <c r="DZS53" s="15"/>
      <c r="DZT53" s="15"/>
      <c r="DZU53" s="14"/>
      <c r="DZV53" s="15"/>
      <c r="DZW53" s="15"/>
      <c r="DZX53" s="14"/>
      <c r="DZY53" s="15"/>
      <c r="DZZ53" s="15"/>
      <c r="EAA53" s="14"/>
      <c r="EAB53" s="15"/>
      <c r="EAC53" s="15"/>
      <c r="EAD53" s="14"/>
      <c r="EAE53" s="15"/>
      <c r="EAF53" s="15"/>
      <c r="EAG53" s="14"/>
      <c r="EAH53" s="15"/>
      <c r="EAI53" s="15"/>
      <c r="EAJ53" s="14"/>
      <c r="EAK53" s="15"/>
      <c r="EAL53" s="15"/>
      <c r="EAM53" s="14"/>
      <c r="EAN53" s="15"/>
      <c r="EAO53" s="15"/>
      <c r="EAP53" s="14"/>
      <c r="EAQ53" s="15"/>
      <c r="EAR53" s="15"/>
      <c r="EAS53" s="14"/>
      <c r="EAT53" s="15"/>
      <c r="EAU53" s="15"/>
      <c r="EAV53" s="14"/>
      <c r="EAW53" s="15"/>
      <c r="EAX53" s="15"/>
      <c r="EAY53" s="14"/>
      <c r="EAZ53" s="15"/>
      <c r="EBA53" s="15"/>
      <c r="EBB53" s="14"/>
      <c r="EBC53" s="15"/>
      <c r="EBD53" s="15"/>
      <c r="EBE53" s="14"/>
      <c r="EBF53" s="15"/>
      <c r="EBG53" s="15"/>
      <c r="EBH53" s="14"/>
      <c r="EBI53" s="15"/>
      <c r="EBJ53" s="15"/>
      <c r="EBK53" s="14"/>
      <c r="EBL53" s="15"/>
      <c r="EBM53" s="15"/>
      <c r="EBN53" s="14"/>
      <c r="EBO53" s="15"/>
      <c r="EBP53" s="15"/>
      <c r="EBQ53" s="14"/>
      <c r="EBR53" s="15"/>
      <c r="EBS53" s="15"/>
      <c r="EBT53" s="14"/>
      <c r="EBU53" s="15"/>
      <c r="EBV53" s="15"/>
      <c r="EBW53" s="14"/>
      <c r="EBX53" s="15"/>
      <c r="EBY53" s="15"/>
      <c r="EBZ53" s="14"/>
      <c r="ECA53" s="15"/>
      <c r="ECB53" s="15"/>
      <c r="ECC53" s="14"/>
      <c r="ECD53" s="15"/>
      <c r="ECE53" s="15"/>
      <c r="ECF53" s="14"/>
      <c r="ECG53" s="15"/>
      <c r="ECH53" s="15"/>
      <c r="ECI53" s="14"/>
      <c r="ECJ53" s="15"/>
      <c r="ECK53" s="15"/>
      <c r="ECL53" s="14"/>
      <c r="ECM53" s="15"/>
      <c r="ECN53" s="15"/>
      <c r="ECO53" s="14"/>
      <c r="ECP53" s="15"/>
      <c r="ECQ53" s="15"/>
      <c r="ECR53" s="14"/>
      <c r="ECS53" s="15"/>
      <c r="ECT53" s="15"/>
      <c r="ECU53" s="14"/>
      <c r="ECV53" s="15"/>
      <c r="ECW53" s="15"/>
      <c r="ECX53" s="14"/>
      <c r="ECY53" s="15"/>
      <c r="ECZ53" s="15"/>
      <c r="EDA53" s="14"/>
      <c r="EDB53" s="15"/>
      <c r="EDC53" s="15"/>
      <c r="EDD53" s="14"/>
      <c r="EDE53" s="15"/>
      <c r="EDF53" s="15"/>
      <c r="EDG53" s="14"/>
      <c r="EDH53" s="15"/>
      <c r="EDI53" s="15"/>
      <c r="EDJ53" s="14"/>
      <c r="EDK53" s="15"/>
      <c r="EDL53" s="15"/>
      <c r="EDM53" s="14"/>
      <c r="EDN53" s="15"/>
      <c r="EDO53" s="15"/>
      <c r="EDP53" s="14"/>
      <c r="EDQ53" s="15"/>
      <c r="EDR53" s="15"/>
      <c r="EDS53" s="14"/>
      <c r="EDT53" s="15"/>
      <c r="EDU53" s="15"/>
      <c r="EDV53" s="14"/>
      <c r="EDW53" s="15"/>
      <c r="EDX53" s="15"/>
      <c r="EDY53" s="14"/>
      <c r="EDZ53" s="15"/>
      <c r="EEA53" s="15"/>
      <c r="EEB53" s="14"/>
      <c r="EEC53" s="15"/>
      <c r="EED53" s="15"/>
      <c r="EEE53" s="14"/>
      <c r="EEF53" s="15"/>
      <c r="EEG53" s="15"/>
      <c r="EEH53" s="14"/>
      <c r="EEI53" s="15"/>
      <c r="EEJ53" s="15"/>
      <c r="EEK53" s="14"/>
      <c r="EEL53" s="15"/>
      <c r="EEM53" s="15"/>
      <c r="EEN53" s="14"/>
      <c r="EEO53" s="15"/>
      <c r="EEP53" s="15"/>
      <c r="EEQ53" s="14"/>
      <c r="EER53" s="15"/>
      <c r="EES53" s="15"/>
      <c r="EET53" s="14"/>
      <c r="EEU53" s="15"/>
      <c r="EEV53" s="15"/>
      <c r="EEW53" s="14"/>
      <c r="EEX53" s="15"/>
      <c r="EEY53" s="15"/>
      <c r="EEZ53" s="14"/>
      <c r="EFA53" s="15"/>
      <c r="EFB53" s="15"/>
      <c r="EFC53" s="14"/>
      <c r="EFD53" s="15"/>
      <c r="EFE53" s="15"/>
      <c r="EFF53" s="14"/>
      <c r="EFG53" s="15"/>
      <c r="EFH53" s="15"/>
      <c r="EFI53" s="14"/>
      <c r="EFJ53" s="15"/>
      <c r="EFK53" s="15"/>
      <c r="EFL53" s="14"/>
      <c r="EFM53" s="15"/>
      <c r="EFN53" s="15"/>
      <c r="EFO53" s="14"/>
      <c r="EFP53" s="15"/>
      <c r="EFQ53" s="15"/>
      <c r="EFR53" s="14"/>
      <c r="EFS53" s="15"/>
      <c r="EFT53" s="15"/>
      <c r="EFU53" s="14"/>
      <c r="EFV53" s="15"/>
      <c r="EFW53" s="15"/>
      <c r="EFX53" s="14"/>
      <c r="EFY53" s="15"/>
      <c r="EFZ53" s="15"/>
      <c r="EGA53" s="14"/>
      <c r="EGB53" s="15"/>
      <c r="EGC53" s="15"/>
      <c r="EGD53" s="14"/>
      <c r="EGE53" s="15"/>
      <c r="EGF53" s="15"/>
      <c r="EGG53" s="14"/>
      <c r="EGH53" s="15"/>
      <c r="EGI53" s="15"/>
      <c r="EGJ53" s="14"/>
      <c r="EGK53" s="15"/>
      <c r="EGL53" s="15"/>
      <c r="EGM53" s="14"/>
      <c r="EGN53" s="15"/>
      <c r="EGO53" s="15"/>
      <c r="EGP53" s="14"/>
      <c r="EGQ53" s="15"/>
      <c r="EGR53" s="15"/>
      <c r="EGS53" s="14"/>
      <c r="EGT53" s="15"/>
      <c r="EGU53" s="15"/>
      <c r="EGV53" s="14"/>
      <c r="EGW53" s="15"/>
      <c r="EGX53" s="15"/>
      <c r="EGY53" s="14"/>
      <c r="EGZ53" s="15"/>
      <c r="EHA53" s="15"/>
      <c r="EHB53" s="14"/>
      <c r="EHC53" s="15"/>
      <c r="EHD53" s="15"/>
      <c r="EHE53" s="14"/>
      <c r="EHF53" s="15"/>
      <c r="EHG53" s="15"/>
      <c r="EHH53" s="14"/>
      <c r="EHI53" s="15"/>
      <c r="EHJ53" s="15"/>
      <c r="EHK53" s="14"/>
      <c r="EHL53" s="15"/>
      <c r="EHM53" s="15"/>
      <c r="EHN53" s="14"/>
      <c r="EHO53" s="15"/>
      <c r="EHP53" s="15"/>
      <c r="EHQ53" s="14"/>
      <c r="EHR53" s="15"/>
      <c r="EHS53" s="15"/>
      <c r="EHT53" s="14"/>
      <c r="EHU53" s="15"/>
      <c r="EHV53" s="15"/>
      <c r="EHW53" s="14"/>
      <c r="EHX53" s="15"/>
      <c r="EHY53" s="15"/>
      <c r="EHZ53" s="14"/>
      <c r="EIA53" s="15"/>
      <c r="EIB53" s="15"/>
      <c r="EIC53" s="14"/>
      <c r="EID53" s="15"/>
      <c r="EIE53" s="15"/>
      <c r="EIF53" s="14"/>
      <c r="EIG53" s="15"/>
      <c r="EIH53" s="15"/>
      <c r="EII53" s="14"/>
      <c r="EIJ53" s="15"/>
      <c r="EIK53" s="15"/>
      <c r="EIL53" s="14"/>
      <c r="EIM53" s="15"/>
      <c r="EIN53" s="15"/>
      <c r="EIO53" s="14"/>
      <c r="EIP53" s="15"/>
      <c r="EIQ53" s="15"/>
      <c r="EIR53" s="14"/>
      <c r="EIS53" s="15"/>
      <c r="EIT53" s="15"/>
      <c r="EIU53" s="14"/>
      <c r="EIV53" s="15"/>
      <c r="EIW53" s="15"/>
      <c r="EIX53" s="14"/>
      <c r="EIY53" s="15"/>
      <c r="EIZ53" s="15"/>
      <c r="EJA53" s="14"/>
      <c r="EJB53" s="15"/>
      <c r="EJC53" s="15"/>
      <c r="EJD53" s="14"/>
      <c r="EJE53" s="15"/>
      <c r="EJF53" s="15"/>
      <c r="EJG53" s="14"/>
      <c r="EJH53" s="15"/>
      <c r="EJI53" s="15"/>
      <c r="EJJ53" s="14"/>
      <c r="EJK53" s="15"/>
      <c r="EJL53" s="15"/>
      <c r="EJM53" s="14"/>
      <c r="EJN53" s="15"/>
      <c r="EJO53" s="15"/>
      <c r="EJP53" s="14"/>
      <c r="EJQ53" s="15"/>
      <c r="EJR53" s="15"/>
      <c r="EJS53" s="14"/>
      <c r="EJT53" s="15"/>
      <c r="EJU53" s="15"/>
      <c r="EJV53" s="14"/>
      <c r="EJW53" s="15"/>
      <c r="EJX53" s="15"/>
      <c r="EJY53" s="14"/>
      <c r="EJZ53" s="15"/>
      <c r="EKA53" s="15"/>
      <c r="EKB53" s="14"/>
      <c r="EKC53" s="15"/>
      <c r="EKD53" s="15"/>
      <c r="EKE53" s="14"/>
      <c r="EKF53" s="15"/>
      <c r="EKG53" s="15"/>
      <c r="EKH53" s="14"/>
      <c r="EKI53" s="15"/>
      <c r="EKJ53" s="15"/>
      <c r="EKK53" s="14"/>
      <c r="EKL53" s="15"/>
      <c r="EKM53" s="15"/>
      <c r="EKN53" s="14"/>
      <c r="EKO53" s="15"/>
      <c r="EKP53" s="15"/>
      <c r="EKQ53" s="14"/>
      <c r="EKR53" s="15"/>
      <c r="EKS53" s="15"/>
      <c r="EKT53" s="14"/>
      <c r="EKU53" s="15"/>
      <c r="EKV53" s="15"/>
      <c r="EKW53" s="14"/>
      <c r="EKX53" s="15"/>
      <c r="EKY53" s="15"/>
      <c r="EKZ53" s="14"/>
      <c r="ELA53" s="15"/>
      <c r="ELB53" s="15"/>
      <c r="ELC53" s="14"/>
      <c r="ELD53" s="15"/>
      <c r="ELE53" s="15"/>
      <c r="ELF53" s="14"/>
      <c r="ELG53" s="15"/>
      <c r="ELH53" s="15"/>
      <c r="ELI53" s="14"/>
      <c r="ELJ53" s="15"/>
      <c r="ELK53" s="15"/>
      <c r="ELL53" s="14"/>
      <c r="ELM53" s="15"/>
      <c r="ELN53" s="15"/>
      <c r="ELO53" s="14"/>
      <c r="ELP53" s="15"/>
      <c r="ELQ53" s="15"/>
      <c r="ELR53" s="14"/>
      <c r="ELS53" s="15"/>
      <c r="ELT53" s="15"/>
      <c r="ELU53" s="14"/>
      <c r="ELV53" s="15"/>
      <c r="ELW53" s="15"/>
      <c r="ELX53" s="14"/>
      <c r="ELY53" s="15"/>
      <c r="ELZ53" s="15"/>
      <c r="EMA53" s="14"/>
      <c r="EMB53" s="15"/>
      <c r="EMC53" s="15"/>
      <c r="EMD53" s="14"/>
      <c r="EME53" s="15"/>
      <c r="EMF53" s="15"/>
      <c r="EMG53" s="14"/>
      <c r="EMH53" s="15"/>
      <c r="EMI53" s="15"/>
      <c r="EMJ53" s="14"/>
      <c r="EMK53" s="15"/>
      <c r="EML53" s="15"/>
      <c r="EMM53" s="14"/>
      <c r="EMN53" s="15"/>
      <c r="EMO53" s="15"/>
      <c r="EMP53" s="14"/>
      <c r="EMQ53" s="15"/>
      <c r="EMR53" s="15"/>
      <c r="EMS53" s="14"/>
      <c r="EMT53" s="15"/>
      <c r="EMU53" s="15"/>
      <c r="EMV53" s="14"/>
      <c r="EMW53" s="15"/>
      <c r="EMX53" s="15"/>
      <c r="EMY53" s="14"/>
      <c r="EMZ53" s="15"/>
      <c r="ENA53" s="15"/>
      <c r="ENB53" s="14"/>
      <c r="ENC53" s="15"/>
      <c r="END53" s="15"/>
      <c r="ENE53" s="14"/>
      <c r="ENF53" s="15"/>
      <c r="ENG53" s="15"/>
      <c r="ENH53" s="14"/>
      <c r="ENI53" s="15"/>
      <c r="ENJ53" s="15"/>
      <c r="ENK53" s="14"/>
      <c r="ENL53" s="15"/>
      <c r="ENM53" s="15"/>
      <c r="ENN53" s="14"/>
      <c r="ENO53" s="15"/>
      <c r="ENP53" s="15"/>
      <c r="ENQ53" s="14"/>
      <c r="ENR53" s="15"/>
      <c r="ENS53" s="15"/>
      <c r="ENT53" s="14"/>
      <c r="ENU53" s="15"/>
      <c r="ENV53" s="15"/>
      <c r="ENW53" s="14"/>
      <c r="ENX53" s="15"/>
      <c r="ENY53" s="15"/>
      <c r="ENZ53" s="14"/>
      <c r="EOA53" s="15"/>
      <c r="EOB53" s="15"/>
      <c r="EOC53" s="14"/>
      <c r="EOD53" s="15"/>
      <c r="EOE53" s="15"/>
      <c r="EOF53" s="14"/>
      <c r="EOG53" s="15"/>
      <c r="EOH53" s="15"/>
      <c r="EOI53" s="14"/>
      <c r="EOJ53" s="15"/>
      <c r="EOK53" s="15"/>
      <c r="EOL53" s="14"/>
      <c r="EOM53" s="15"/>
      <c r="EON53" s="15"/>
      <c r="EOO53" s="14"/>
      <c r="EOP53" s="15"/>
      <c r="EOQ53" s="15"/>
      <c r="EOR53" s="14"/>
      <c r="EOS53" s="15"/>
      <c r="EOT53" s="15"/>
      <c r="EOU53" s="14"/>
      <c r="EOV53" s="15"/>
      <c r="EOW53" s="15"/>
      <c r="EOX53" s="14"/>
      <c r="EOY53" s="15"/>
      <c r="EOZ53" s="15"/>
      <c r="EPA53" s="14"/>
      <c r="EPB53" s="15"/>
      <c r="EPC53" s="15"/>
      <c r="EPD53" s="14"/>
      <c r="EPE53" s="15"/>
      <c r="EPF53" s="15"/>
      <c r="EPG53" s="14"/>
      <c r="EPH53" s="15"/>
      <c r="EPI53" s="15"/>
      <c r="EPJ53" s="14"/>
      <c r="EPK53" s="15"/>
      <c r="EPL53" s="15"/>
      <c r="EPM53" s="14"/>
      <c r="EPN53" s="15"/>
      <c r="EPO53" s="15"/>
      <c r="EPP53" s="14"/>
      <c r="EPQ53" s="15"/>
      <c r="EPR53" s="15"/>
      <c r="EPS53" s="14"/>
      <c r="EPT53" s="15"/>
      <c r="EPU53" s="15"/>
      <c r="EPV53" s="14"/>
      <c r="EPW53" s="15"/>
      <c r="EPX53" s="15"/>
      <c r="EPY53" s="14"/>
      <c r="EPZ53" s="15"/>
      <c r="EQA53" s="15"/>
      <c r="EQB53" s="14"/>
      <c r="EQC53" s="15"/>
      <c r="EQD53" s="15"/>
      <c r="EQE53" s="14"/>
      <c r="EQF53" s="15"/>
      <c r="EQG53" s="15"/>
      <c r="EQH53" s="14"/>
      <c r="EQI53" s="15"/>
      <c r="EQJ53" s="15"/>
      <c r="EQK53" s="14"/>
      <c r="EQL53" s="15"/>
      <c r="EQM53" s="15"/>
      <c r="EQN53" s="14"/>
      <c r="EQO53" s="15"/>
      <c r="EQP53" s="15"/>
      <c r="EQQ53" s="14"/>
      <c r="EQR53" s="15"/>
      <c r="EQS53" s="15"/>
      <c r="EQT53" s="14"/>
      <c r="EQU53" s="15"/>
      <c r="EQV53" s="15"/>
      <c r="EQW53" s="14"/>
      <c r="EQX53" s="15"/>
      <c r="EQY53" s="15"/>
      <c r="EQZ53" s="14"/>
      <c r="ERA53" s="15"/>
      <c r="ERB53" s="15"/>
      <c r="ERC53" s="14"/>
      <c r="ERD53" s="15"/>
      <c r="ERE53" s="15"/>
      <c r="ERF53" s="14"/>
      <c r="ERG53" s="15"/>
      <c r="ERH53" s="15"/>
      <c r="ERI53" s="14"/>
      <c r="ERJ53" s="15"/>
      <c r="ERK53" s="15"/>
      <c r="ERL53" s="14"/>
      <c r="ERM53" s="15"/>
      <c r="ERN53" s="15"/>
      <c r="ERO53" s="14"/>
      <c r="ERP53" s="15"/>
      <c r="ERQ53" s="15"/>
      <c r="ERR53" s="14"/>
      <c r="ERS53" s="15"/>
      <c r="ERT53" s="15"/>
      <c r="ERU53" s="14"/>
      <c r="ERV53" s="15"/>
      <c r="ERW53" s="15"/>
      <c r="ERX53" s="14"/>
      <c r="ERY53" s="15"/>
      <c r="ERZ53" s="15"/>
      <c r="ESA53" s="14"/>
      <c r="ESB53" s="15"/>
      <c r="ESC53" s="15"/>
      <c r="ESD53" s="14"/>
      <c r="ESE53" s="15"/>
      <c r="ESF53" s="15"/>
      <c r="ESG53" s="14"/>
      <c r="ESH53" s="15"/>
      <c r="ESI53" s="15"/>
      <c r="ESJ53" s="14"/>
      <c r="ESK53" s="15"/>
      <c r="ESL53" s="15"/>
      <c r="ESM53" s="14"/>
      <c r="ESN53" s="15"/>
      <c r="ESO53" s="15"/>
      <c r="ESP53" s="14"/>
      <c r="ESQ53" s="15"/>
      <c r="ESR53" s="15"/>
      <c r="ESS53" s="14"/>
      <c r="EST53" s="15"/>
      <c r="ESU53" s="15"/>
      <c r="ESV53" s="14"/>
      <c r="ESW53" s="15"/>
      <c r="ESX53" s="15"/>
      <c r="ESY53" s="14"/>
      <c r="ESZ53" s="15"/>
      <c r="ETA53" s="15"/>
      <c r="ETB53" s="14"/>
      <c r="ETC53" s="15"/>
      <c r="ETD53" s="15"/>
      <c r="ETE53" s="14"/>
      <c r="ETF53" s="15"/>
      <c r="ETG53" s="15"/>
      <c r="ETH53" s="14"/>
      <c r="ETI53" s="15"/>
      <c r="ETJ53" s="15"/>
      <c r="ETK53" s="14"/>
      <c r="ETL53" s="15"/>
      <c r="ETM53" s="15"/>
      <c r="ETN53" s="14"/>
      <c r="ETO53" s="15"/>
      <c r="ETP53" s="15"/>
      <c r="ETQ53" s="14"/>
      <c r="ETR53" s="15"/>
      <c r="ETS53" s="15"/>
      <c r="ETT53" s="14"/>
      <c r="ETU53" s="15"/>
      <c r="ETV53" s="15"/>
      <c r="ETW53" s="14"/>
      <c r="ETX53" s="15"/>
      <c r="ETY53" s="15"/>
      <c r="ETZ53" s="14"/>
      <c r="EUA53" s="15"/>
      <c r="EUB53" s="15"/>
      <c r="EUC53" s="14"/>
      <c r="EUD53" s="15"/>
      <c r="EUE53" s="15"/>
      <c r="EUF53" s="14"/>
      <c r="EUG53" s="15"/>
      <c r="EUH53" s="15"/>
      <c r="EUI53" s="14"/>
      <c r="EUJ53" s="15"/>
      <c r="EUK53" s="15"/>
      <c r="EUL53" s="14"/>
      <c r="EUM53" s="15"/>
      <c r="EUN53" s="15"/>
      <c r="EUO53" s="14"/>
      <c r="EUP53" s="15"/>
      <c r="EUQ53" s="15"/>
      <c r="EUR53" s="14"/>
      <c r="EUS53" s="15"/>
      <c r="EUT53" s="15"/>
      <c r="EUU53" s="14"/>
      <c r="EUV53" s="15"/>
      <c r="EUW53" s="15"/>
      <c r="EUX53" s="14"/>
      <c r="EUY53" s="15"/>
      <c r="EUZ53" s="15"/>
      <c r="EVA53" s="14"/>
      <c r="EVB53" s="15"/>
      <c r="EVC53" s="15"/>
      <c r="EVD53" s="14"/>
      <c r="EVE53" s="15"/>
      <c r="EVF53" s="15"/>
      <c r="EVG53" s="14"/>
      <c r="EVH53" s="15"/>
      <c r="EVI53" s="15"/>
      <c r="EVJ53" s="14"/>
      <c r="EVK53" s="15"/>
      <c r="EVL53" s="15"/>
      <c r="EVM53" s="14"/>
      <c r="EVN53" s="15"/>
      <c r="EVO53" s="15"/>
      <c r="EVP53" s="14"/>
      <c r="EVQ53" s="15"/>
      <c r="EVR53" s="15"/>
      <c r="EVS53" s="14"/>
      <c r="EVT53" s="15"/>
      <c r="EVU53" s="15"/>
      <c r="EVV53" s="14"/>
      <c r="EVW53" s="15"/>
      <c r="EVX53" s="15"/>
      <c r="EVY53" s="14"/>
      <c r="EVZ53" s="15"/>
      <c r="EWA53" s="15"/>
      <c r="EWB53" s="14"/>
      <c r="EWC53" s="15"/>
      <c r="EWD53" s="15"/>
      <c r="EWE53" s="14"/>
      <c r="EWF53" s="15"/>
      <c r="EWG53" s="15"/>
      <c r="EWH53" s="14"/>
      <c r="EWI53" s="15"/>
      <c r="EWJ53" s="15"/>
      <c r="EWK53" s="14"/>
      <c r="EWL53" s="15"/>
      <c r="EWM53" s="15"/>
      <c r="EWN53" s="14"/>
      <c r="EWO53" s="15"/>
      <c r="EWP53" s="15"/>
      <c r="EWQ53" s="14"/>
      <c r="EWR53" s="15"/>
      <c r="EWS53" s="15"/>
      <c r="EWT53" s="14"/>
      <c r="EWU53" s="15"/>
      <c r="EWV53" s="15"/>
      <c r="EWW53" s="14"/>
      <c r="EWX53" s="15"/>
      <c r="EWY53" s="15"/>
      <c r="EWZ53" s="14"/>
      <c r="EXA53" s="15"/>
      <c r="EXB53" s="15"/>
      <c r="EXC53" s="14"/>
      <c r="EXD53" s="15"/>
      <c r="EXE53" s="15"/>
      <c r="EXF53" s="14"/>
      <c r="EXG53" s="15"/>
      <c r="EXH53" s="15"/>
      <c r="EXI53" s="14"/>
      <c r="EXJ53" s="15"/>
      <c r="EXK53" s="15"/>
      <c r="EXL53" s="14"/>
      <c r="EXM53" s="15"/>
      <c r="EXN53" s="15"/>
      <c r="EXO53" s="14"/>
      <c r="EXP53" s="15"/>
      <c r="EXQ53" s="15"/>
      <c r="EXR53" s="14"/>
      <c r="EXS53" s="15"/>
      <c r="EXT53" s="15"/>
      <c r="EXU53" s="14"/>
      <c r="EXV53" s="15"/>
      <c r="EXW53" s="15"/>
      <c r="EXX53" s="14"/>
      <c r="EXY53" s="15"/>
      <c r="EXZ53" s="15"/>
      <c r="EYA53" s="14"/>
      <c r="EYB53" s="15"/>
      <c r="EYC53" s="15"/>
      <c r="EYD53" s="14"/>
      <c r="EYE53" s="15"/>
      <c r="EYF53" s="15"/>
      <c r="EYG53" s="14"/>
      <c r="EYH53" s="15"/>
      <c r="EYI53" s="15"/>
      <c r="EYJ53" s="14"/>
      <c r="EYK53" s="15"/>
      <c r="EYL53" s="15"/>
      <c r="EYM53" s="14"/>
      <c r="EYN53" s="15"/>
      <c r="EYO53" s="15"/>
      <c r="EYP53" s="14"/>
      <c r="EYQ53" s="15"/>
      <c r="EYR53" s="15"/>
      <c r="EYS53" s="14"/>
      <c r="EYT53" s="15"/>
      <c r="EYU53" s="15"/>
      <c r="EYV53" s="14"/>
      <c r="EYW53" s="15"/>
      <c r="EYX53" s="15"/>
      <c r="EYY53" s="14"/>
      <c r="EYZ53" s="15"/>
      <c r="EZA53" s="15"/>
      <c r="EZB53" s="14"/>
      <c r="EZC53" s="15"/>
      <c r="EZD53" s="15"/>
      <c r="EZE53" s="14"/>
      <c r="EZF53" s="15"/>
      <c r="EZG53" s="15"/>
      <c r="EZH53" s="14"/>
      <c r="EZI53" s="15"/>
      <c r="EZJ53" s="15"/>
      <c r="EZK53" s="14"/>
      <c r="EZL53" s="15"/>
      <c r="EZM53" s="15"/>
      <c r="EZN53" s="14"/>
      <c r="EZO53" s="15"/>
      <c r="EZP53" s="15"/>
      <c r="EZQ53" s="14"/>
      <c r="EZR53" s="15"/>
      <c r="EZS53" s="15"/>
      <c r="EZT53" s="14"/>
      <c r="EZU53" s="15"/>
      <c r="EZV53" s="15"/>
      <c r="EZW53" s="14"/>
      <c r="EZX53" s="15"/>
      <c r="EZY53" s="15"/>
      <c r="EZZ53" s="14"/>
      <c r="FAA53" s="15"/>
      <c r="FAB53" s="15"/>
      <c r="FAC53" s="14"/>
      <c r="FAD53" s="15"/>
      <c r="FAE53" s="15"/>
      <c r="FAF53" s="14"/>
      <c r="FAG53" s="15"/>
      <c r="FAH53" s="15"/>
      <c r="FAI53" s="14"/>
      <c r="FAJ53" s="15"/>
      <c r="FAK53" s="15"/>
      <c r="FAL53" s="14"/>
      <c r="FAM53" s="15"/>
      <c r="FAN53" s="15"/>
      <c r="FAO53" s="14"/>
      <c r="FAP53" s="15"/>
      <c r="FAQ53" s="15"/>
      <c r="FAR53" s="14"/>
      <c r="FAS53" s="15"/>
      <c r="FAT53" s="15"/>
      <c r="FAU53" s="14"/>
      <c r="FAV53" s="15"/>
      <c r="FAW53" s="15"/>
      <c r="FAX53" s="14"/>
      <c r="FAY53" s="15"/>
      <c r="FAZ53" s="15"/>
      <c r="FBA53" s="14"/>
      <c r="FBB53" s="15"/>
      <c r="FBC53" s="15"/>
      <c r="FBD53" s="14"/>
      <c r="FBE53" s="15"/>
      <c r="FBF53" s="15"/>
      <c r="FBG53" s="14"/>
      <c r="FBH53" s="15"/>
      <c r="FBI53" s="15"/>
      <c r="FBJ53" s="14"/>
      <c r="FBK53" s="15"/>
      <c r="FBL53" s="15"/>
      <c r="FBM53" s="14"/>
      <c r="FBN53" s="15"/>
      <c r="FBO53" s="15"/>
      <c r="FBP53" s="14"/>
      <c r="FBQ53" s="15"/>
      <c r="FBR53" s="15"/>
      <c r="FBS53" s="14"/>
      <c r="FBT53" s="15"/>
      <c r="FBU53" s="15"/>
      <c r="FBV53" s="14"/>
      <c r="FBW53" s="15"/>
      <c r="FBX53" s="15"/>
      <c r="FBY53" s="14"/>
      <c r="FBZ53" s="15"/>
      <c r="FCA53" s="15"/>
      <c r="FCB53" s="14"/>
      <c r="FCC53" s="15"/>
      <c r="FCD53" s="15"/>
      <c r="FCE53" s="14"/>
      <c r="FCF53" s="15"/>
      <c r="FCG53" s="15"/>
      <c r="FCH53" s="14"/>
      <c r="FCI53" s="15"/>
      <c r="FCJ53" s="15"/>
      <c r="FCK53" s="14"/>
      <c r="FCL53" s="15"/>
      <c r="FCM53" s="15"/>
      <c r="FCN53" s="14"/>
      <c r="FCO53" s="15"/>
      <c r="FCP53" s="15"/>
      <c r="FCQ53" s="14"/>
      <c r="FCR53" s="15"/>
      <c r="FCS53" s="15"/>
      <c r="FCT53" s="14"/>
      <c r="FCU53" s="15"/>
      <c r="FCV53" s="15"/>
      <c r="FCW53" s="14"/>
      <c r="FCX53" s="15"/>
      <c r="FCY53" s="15"/>
      <c r="FCZ53" s="14"/>
      <c r="FDA53" s="15"/>
      <c r="FDB53" s="15"/>
      <c r="FDC53" s="14"/>
      <c r="FDD53" s="15"/>
      <c r="FDE53" s="15"/>
      <c r="FDF53" s="14"/>
      <c r="FDG53" s="15"/>
      <c r="FDH53" s="15"/>
      <c r="FDI53" s="14"/>
      <c r="FDJ53" s="15"/>
      <c r="FDK53" s="15"/>
      <c r="FDL53" s="14"/>
      <c r="FDM53" s="15"/>
      <c r="FDN53" s="15"/>
      <c r="FDO53" s="14"/>
      <c r="FDP53" s="15"/>
      <c r="FDQ53" s="15"/>
      <c r="FDR53" s="14"/>
      <c r="FDS53" s="15"/>
      <c r="FDT53" s="15"/>
      <c r="FDU53" s="14"/>
      <c r="FDV53" s="15"/>
      <c r="FDW53" s="15"/>
      <c r="FDX53" s="14"/>
      <c r="FDY53" s="15"/>
      <c r="FDZ53" s="15"/>
      <c r="FEA53" s="14"/>
      <c r="FEB53" s="15"/>
      <c r="FEC53" s="15"/>
      <c r="FED53" s="14"/>
      <c r="FEE53" s="15"/>
      <c r="FEF53" s="15"/>
      <c r="FEG53" s="14"/>
      <c r="FEH53" s="15"/>
      <c r="FEI53" s="15"/>
      <c r="FEJ53" s="14"/>
      <c r="FEK53" s="15"/>
      <c r="FEL53" s="15"/>
      <c r="FEM53" s="14"/>
      <c r="FEN53" s="15"/>
      <c r="FEO53" s="15"/>
      <c r="FEP53" s="14"/>
      <c r="FEQ53" s="15"/>
      <c r="FER53" s="15"/>
      <c r="FES53" s="14"/>
      <c r="FET53" s="15"/>
      <c r="FEU53" s="15"/>
      <c r="FEV53" s="14"/>
      <c r="FEW53" s="15"/>
      <c r="FEX53" s="15"/>
      <c r="FEY53" s="14"/>
      <c r="FEZ53" s="15"/>
      <c r="FFA53" s="15"/>
      <c r="FFB53" s="14"/>
      <c r="FFC53" s="15"/>
      <c r="FFD53" s="15"/>
      <c r="FFE53" s="14"/>
      <c r="FFF53" s="15"/>
      <c r="FFG53" s="15"/>
      <c r="FFH53" s="14"/>
      <c r="FFI53" s="15"/>
      <c r="FFJ53" s="15"/>
      <c r="FFK53" s="14"/>
      <c r="FFL53" s="15"/>
      <c r="FFM53" s="15"/>
      <c r="FFN53" s="14"/>
      <c r="FFO53" s="15"/>
      <c r="FFP53" s="15"/>
      <c r="FFQ53" s="14"/>
      <c r="FFR53" s="15"/>
      <c r="FFS53" s="15"/>
      <c r="FFT53" s="14"/>
      <c r="FFU53" s="15"/>
      <c r="FFV53" s="15"/>
      <c r="FFW53" s="14"/>
      <c r="FFX53" s="15"/>
      <c r="FFY53" s="15"/>
      <c r="FFZ53" s="14"/>
      <c r="FGA53" s="15"/>
      <c r="FGB53" s="15"/>
      <c r="FGC53" s="14"/>
      <c r="FGD53" s="15"/>
      <c r="FGE53" s="15"/>
      <c r="FGF53" s="14"/>
      <c r="FGG53" s="15"/>
      <c r="FGH53" s="15"/>
      <c r="FGI53" s="14"/>
      <c r="FGJ53" s="15"/>
      <c r="FGK53" s="15"/>
      <c r="FGL53" s="14"/>
      <c r="FGM53" s="15"/>
      <c r="FGN53" s="15"/>
      <c r="FGO53" s="14"/>
      <c r="FGP53" s="15"/>
      <c r="FGQ53" s="15"/>
      <c r="FGR53" s="14"/>
      <c r="FGS53" s="15"/>
      <c r="FGT53" s="15"/>
      <c r="FGU53" s="14"/>
      <c r="FGV53" s="15"/>
      <c r="FGW53" s="15"/>
      <c r="FGX53" s="14"/>
      <c r="FGY53" s="15"/>
      <c r="FGZ53" s="15"/>
      <c r="FHA53" s="14"/>
      <c r="FHB53" s="15"/>
      <c r="FHC53" s="15"/>
      <c r="FHD53" s="14"/>
      <c r="FHE53" s="15"/>
      <c r="FHF53" s="15"/>
      <c r="FHG53" s="14"/>
      <c r="FHH53" s="15"/>
      <c r="FHI53" s="15"/>
      <c r="FHJ53" s="14"/>
      <c r="FHK53" s="15"/>
      <c r="FHL53" s="15"/>
      <c r="FHM53" s="14"/>
      <c r="FHN53" s="15"/>
      <c r="FHO53" s="15"/>
      <c r="FHP53" s="14"/>
      <c r="FHQ53" s="15"/>
      <c r="FHR53" s="15"/>
      <c r="FHS53" s="14"/>
      <c r="FHT53" s="15"/>
      <c r="FHU53" s="15"/>
      <c r="FHV53" s="14"/>
      <c r="FHW53" s="15"/>
      <c r="FHX53" s="15"/>
      <c r="FHY53" s="14"/>
      <c r="FHZ53" s="15"/>
      <c r="FIA53" s="15"/>
      <c r="FIB53" s="14"/>
      <c r="FIC53" s="15"/>
      <c r="FID53" s="15"/>
      <c r="FIE53" s="14"/>
      <c r="FIF53" s="15"/>
      <c r="FIG53" s="15"/>
      <c r="FIH53" s="14"/>
      <c r="FII53" s="15"/>
      <c r="FIJ53" s="15"/>
      <c r="FIK53" s="14"/>
      <c r="FIL53" s="15"/>
      <c r="FIM53" s="15"/>
      <c r="FIN53" s="14"/>
      <c r="FIO53" s="15"/>
      <c r="FIP53" s="15"/>
      <c r="FIQ53" s="14"/>
      <c r="FIR53" s="15"/>
      <c r="FIS53" s="15"/>
      <c r="FIT53" s="14"/>
      <c r="FIU53" s="15"/>
      <c r="FIV53" s="15"/>
      <c r="FIW53" s="14"/>
      <c r="FIX53" s="15"/>
      <c r="FIY53" s="15"/>
      <c r="FIZ53" s="14"/>
      <c r="FJA53" s="15"/>
      <c r="FJB53" s="15"/>
      <c r="FJC53" s="14"/>
      <c r="FJD53" s="15"/>
      <c r="FJE53" s="15"/>
      <c r="FJF53" s="14"/>
      <c r="FJG53" s="15"/>
      <c r="FJH53" s="15"/>
      <c r="FJI53" s="14"/>
      <c r="FJJ53" s="15"/>
      <c r="FJK53" s="15"/>
      <c r="FJL53" s="14"/>
      <c r="FJM53" s="15"/>
      <c r="FJN53" s="15"/>
      <c r="FJO53" s="14"/>
      <c r="FJP53" s="15"/>
      <c r="FJQ53" s="15"/>
      <c r="FJR53" s="14"/>
      <c r="FJS53" s="15"/>
      <c r="FJT53" s="15"/>
      <c r="FJU53" s="14"/>
      <c r="FJV53" s="15"/>
      <c r="FJW53" s="15"/>
      <c r="FJX53" s="14"/>
      <c r="FJY53" s="15"/>
      <c r="FJZ53" s="15"/>
      <c r="FKA53" s="14"/>
      <c r="FKB53" s="15"/>
      <c r="FKC53" s="15"/>
      <c r="FKD53" s="14"/>
      <c r="FKE53" s="15"/>
      <c r="FKF53" s="15"/>
      <c r="FKG53" s="14"/>
      <c r="FKH53" s="15"/>
      <c r="FKI53" s="15"/>
      <c r="FKJ53" s="14"/>
      <c r="FKK53" s="15"/>
      <c r="FKL53" s="15"/>
      <c r="FKM53" s="14"/>
      <c r="FKN53" s="15"/>
      <c r="FKO53" s="15"/>
      <c r="FKP53" s="14"/>
      <c r="FKQ53" s="15"/>
      <c r="FKR53" s="15"/>
      <c r="FKS53" s="14"/>
      <c r="FKT53" s="15"/>
      <c r="FKU53" s="15"/>
      <c r="FKV53" s="14"/>
      <c r="FKW53" s="15"/>
      <c r="FKX53" s="15"/>
      <c r="FKY53" s="14"/>
      <c r="FKZ53" s="15"/>
      <c r="FLA53" s="15"/>
      <c r="FLB53" s="14"/>
      <c r="FLC53" s="15"/>
      <c r="FLD53" s="15"/>
      <c r="FLE53" s="14"/>
      <c r="FLF53" s="15"/>
      <c r="FLG53" s="15"/>
      <c r="FLH53" s="14"/>
      <c r="FLI53" s="15"/>
      <c r="FLJ53" s="15"/>
      <c r="FLK53" s="14"/>
      <c r="FLL53" s="15"/>
      <c r="FLM53" s="15"/>
      <c r="FLN53" s="14"/>
      <c r="FLO53" s="15"/>
      <c r="FLP53" s="15"/>
      <c r="FLQ53" s="14"/>
      <c r="FLR53" s="15"/>
      <c r="FLS53" s="15"/>
      <c r="FLT53" s="14"/>
      <c r="FLU53" s="15"/>
      <c r="FLV53" s="15"/>
      <c r="FLW53" s="14"/>
      <c r="FLX53" s="15"/>
      <c r="FLY53" s="15"/>
      <c r="FLZ53" s="14"/>
      <c r="FMA53" s="15"/>
      <c r="FMB53" s="15"/>
      <c r="FMC53" s="14"/>
      <c r="FMD53" s="15"/>
      <c r="FME53" s="15"/>
      <c r="FMF53" s="14"/>
      <c r="FMG53" s="15"/>
      <c r="FMH53" s="15"/>
      <c r="FMI53" s="14"/>
      <c r="FMJ53" s="15"/>
      <c r="FMK53" s="15"/>
      <c r="FML53" s="14"/>
      <c r="FMM53" s="15"/>
      <c r="FMN53" s="15"/>
      <c r="FMO53" s="14"/>
      <c r="FMP53" s="15"/>
      <c r="FMQ53" s="15"/>
      <c r="FMR53" s="14"/>
      <c r="FMS53" s="15"/>
      <c r="FMT53" s="15"/>
      <c r="FMU53" s="14"/>
      <c r="FMV53" s="15"/>
      <c r="FMW53" s="15"/>
      <c r="FMX53" s="14"/>
      <c r="FMY53" s="15"/>
      <c r="FMZ53" s="15"/>
      <c r="FNA53" s="14"/>
      <c r="FNB53" s="15"/>
      <c r="FNC53" s="15"/>
      <c r="FND53" s="14"/>
      <c r="FNE53" s="15"/>
      <c r="FNF53" s="15"/>
      <c r="FNG53" s="14"/>
      <c r="FNH53" s="15"/>
      <c r="FNI53" s="15"/>
      <c r="FNJ53" s="14"/>
      <c r="FNK53" s="15"/>
      <c r="FNL53" s="15"/>
      <c r="FNM53" s="14"/>
      <c r="FNN53" s="15"/>
      <c r="FNO53" s="15"/>
      <c r="FNP53" s="14"/>
      <c r="FNQ53" s="15"/>
      <c r="FNR53" s="15"/>
      <c r="FNS53" s="14"/>
      <c r="FNT53" s="15"/>
      <c r="FNU53" s="15"/>
      <c r="FNV53" s="14"/>
      <c r="FNW53" s="15"/>
      <c r="FNX53" s="15"/>
      <c r="FNY53" s="14"/>
      <c r="FNZ53" s="15"/>
      <c r="FOA53" s="15"/>
      <c r="FOB53" s="14"/>
      <c r="FOC53" s="15"/>
      <c r="FOD53" s="15"/>
      <c r="FOE53" s="14"/>
      <c r="FOF53" s="15"/>
      <c r="FOG53" s="15"/>
      <c r="FOH53" s="14"/>
      <c r="FOI53" s="15"/>
      <c r="FOJ53" s="15"/>
      <c r="FOK53" s="14"/>
      <c r="FOL53" s="15"/>
      <c r="FOM53" s="15"/>
      <c r="FON53" s="14"/>
      <c r="FOO53" s="15"/>
      <c r="FOP53" s="15"/>
      <c r="FOQ53" s="14"/>
      <c r="FOR53" s="15"/>
      <c r="FOS53" s="15"/>
      <c r="FOT53" s="14"/>
      <c r="FOU53" s="15"/>
      <c r="FOV53" s="15"/>
      <c r="FOW53" s="14"/>
      <c r="FOX53" s="15"/>
      <c r="FOY53" s="15"/>
      <c r="FOZ53" s="14"/>
      <c r="FPA53" s="15"/>
      <c r="FPB53" s="15"/>
      <c r="FPC53" s="14"/>
      <c r="FPD53" s="15"/>
      <c r="FPE53" s="15"/>
      <c r="FPF53" s="14"/>
      <c r="FPG53" s="15"/>
      <c r="FPH53" s="15"/>
      <c r="FPI53" s="14"/>
      <c r="FPJ53" s="15"/>
      <c r="FPK53" s="15"/>
      <c r="FPL53" s="14"/>
      <c r="FPM53" s="15"/>
      <c r="FPN53" s="15"/>
      <c r="FPO53" s="14"/>
      <c r="FPP53" s="15"/>
      <c r="FPQ53" s="15"/>
      <c r="FPR53" s="14"/>
      <c r="FPS53" s="15"/>
      <c r="FPT53" s="15"/>
      <c r="FPU53" s="14"/>
      <c r="FPV53" s="15"/>
      <c r="FPW53" s="15"/>
      <c r="FPX53" s="14"/>
      <c r="FPY53" s="15"/>
      <c r="FPZ53" s="15"/>
      <c r="FQA53" s="14"/>
      <c r="FQB53" s="15"/>
      <c r="FQC53" s="15"/>
      <c r="FQD53" s="14"/>
      <c r="FQE53" s="15"/>
      <c r="FQF53" s="15"/>
      <c r="FQG53" s="14"/>
      <c r="FQH53" s="15"/>
      <c r="FQI53" s="15"/>
      <c r="FQJ53" s="14"/>
      <c r="FQK53" s="15"/>
      <c r="FQL53" s="15"/>
      <c r="FQM53" s="14"/>
      <c r="FQN53" s="15"/>
      <c r="FQO53" s="15"/>
      <c r="FQP53" s="14"/>
      <c r="FQQ53" s="15"/>
      <c r="FQR53" s="15"/>
      <c r="FQS53" s="14"/>
      <c r="FQT53" s="15"/>
      <c r="FQU53" s="15"/>
      <c r="FQV53" s="14"/>
      <c r="FQW53" s="15"/>
      <c r="FQX53" s="15"/>
      <c r="FQY53" s="14"/>
      <c r="FQZ53" s="15"/>
      <c r="FRA53" s="15"/>
      <c r="FRB53" s="14"/>
      <c r="FRC53" s="15"/>
      <c r="FRD53" s="15"/>
      <c r="FRE53" s="14"/>
      <c r="FRF53" s="15"/>
      <c r="FRG53" s="15"/>
      <c r="FRH53" s="14"/>
      <c r="FRI53" s="15"/>
      <c r="FRJ53" s="15"/>
      <c r="FRK53" s="14"/>
      <c r="FRL53" s="15"/>
      <c r="FRM53" s="15"/>
      <c r="FRN53" s="14"/>
      <c r="FRO53" s="15"/>
      <c r="FRP53" s="15"/>
      <c r="FRQ53" s="14"/>
      <c r="FRR53" s="15"/>
      <c r="FRS53" s="15"/>
      <c r="FRT53" s="14"/>
      <c r="FRU53" s="15"/>
      <c r="FRV53" s="15"/>
      <c r="FRW53" s="14"/>
      <c r="FRX53" s="15"/>
      <c r="FRY53" s="15"/>
      <c r="FRZ53" s="14"/>
      <c r="FSA53" s="15"/>
      <c r="FSB53" s="15"/>
      <c r="FSC53" s="14"/>
      <c r="FSD53" s="15"/>
      <c r="FSE53" s="15"/>
      <c r="FSF53" s="14"/>
      <c r="FSG53" s="15"/>
      <c r="FSH53" s="15"/>
      <c r="FSI53" s="14"/>
      <c r="FSJ53" s="15"/>
      <c r="FSK53" s="15"/>
      <c r="FSL53" s="14"/>
      <c r="FSM53" s="15"/>
      <c r="FSN53" s="15"/>
      <c r="FSO53" s="14"/>
      <c r="FSP53" s="15"/>
      <c r="FSQ53" s="15"/>
      <c r="FSR53" s="14"/>
      <c r="FSS53" s="15"/>
      <c r="FST53" s="15"/>
      <c r="FSU53" s="14"/>
      <c r="FSV53" s="15"/>
      <c r="FSW53" s="15"/>
      <c r="FSX53" s="14"/>
      <c r="FSY53" s="15"/>
      <c r="FSZ53" s="15"/>
      <c r="FTA53" s="14"/>
      <c r="FTB53" s="15"/>
      <c r="FTC53" s="15"/>
      <c r="FTD53" s="14"/>
      <c r="FTE53" s="15"/>
      <c r="FTF53" s="15"/>
      <c r="FTG53" s="14"/>
      <c r="FTH53" s="15"/>
      <c r="FTI53" s="15"/>
      <c r="FTJ53" s="14"/>
      <c r="FTK53" s="15"/>
      <c r="FTL53" s="15"/>
      <c r="FTM53" s="14"/>
      <c r="FTN53" s="15"/>
      <c r="FTO53" s="15"/>
      <c r="FTP53" s="14"/>
      <c r="FTQ53" s="15"/>
      <c r="FTR53" s="15"/>
      <c r="FTS53" s="14"/>
      <c r="FTT53" s="15"/>
      <c r="FTU53" s="15"/>
      <c r="FTV53" s="14"/>
      <c r="FTW53" s="15"/>
      <c r="FTX53" s="15"/>
      <c r="FTY53" s="14"/>
      <c r="FTZ53" s="15"/>
      <c r="FUA53" s="15"/>
      <c r="FUB53" s="14"/>
      <c r="FUC53" s="15"/>
      <c r="FUD53" s="15"/>
      <c r="FUE53" s="14"/>
      <c r="FUF53" s="15"/>
      <c r="FUG53" s="15"/>
      <c r="FUH53" s="14"/>
      <c r="FUI53" s="15"/>
      <c r="FUJ53" s="15"/>
      <c r="FUK53" s="14"/>
      <c r="FUL53" s="15"/>
      <c r="FUM53" s="15"/>
      <c r="FUN53" s="14"/>
      <c r="FUO53" s="15"/>
      <c r="FUP53" s="15"/>
      <c r="FUQ53" s="14"/>
      <c r="FUR53" s="15"/>
      <c r="FUS53" s="15"/>
      <c r="FUT53" s="14"/>
      <c r="FUU53" s="15"/>
      <c r="FUV53" s="15"/>
      <c r="FUW53" s="14"/>
      <c r="FUX53" s="15"/>
      <c r="FUY53" s="15"/>
      <c r="FUZ53" s="14"/>
      <c r="FVA53" s="15"/>
      <c r="FVB53" s="15"/>
      <c r="FVC53" s="14"/>
      <c r="FVD53" s="15"/>
      <c r="FVE53" s="15"/>
      <c r="FVF53" s="14"/>
      <c r="FVG53" s="15"/>
      <c r="FVH53" s="15"/>
      <c r="FVI53" s="14"/>
      <c r="FVJ53" s="15"/>
      <c r="FVK53" s="15"/>
      <c r="FVL53" s="14"/>
      <c r="FVM53" s="15"/>
      <c r="FVN53" s="15"/>
      <c r="FVO53" s="14"/>
      <c r="FVP53" s="15"/>
      <c r="FVQ53" s="15"/>
      <c r="FVR53" s="14"/>
      <c r="FVS53" s="15"/>
      <c r="FVT53" s="15"/>
      <c r="FVU53" s="14"/>
      <c r="FVV53" s="15"/>
      <c r="FVW53" s="15"/>
      <c r="FVX53" s="14"/>
      <c r="FVY53" s="15"/>
      <c r="FVZ53" s="15"/>
      <c r="FWA53" s="14"/>
      <c r="FWB53" s="15"/>
      <c r="FWC53" s="15"/>
      <c r="FWD53" s="14"/>
      <c r="FWE53" s="15"/>
      <c r="FWF53" s="15"/>
      <c r="FWG53" s="14"/>
      <c r="FWH53" s="15"/>
      <c r="FWI53" s="15"/>
      <c r="FWJ53" s="14"/>
      <c r="FWK53" s="15"/>
      <c r="FWL53" s="15"/>
      <c r="FWM53" s="14"/>
      <c r="FWN53" s="15"/>
      <c r="FWO53" s="15"/>
      <c r="FWP53" s="14"/>
      <c r="FWQ53" s="15"/>
      <c r="FWR53" s="15"/>
      <c r="FWS53" s="14"/>
      <c r="FWT53" s="15"/>
      <c r="FWU53" s="15"/>
      <c r="FWV53" s="14"/>
      <c r="FWW53" s="15"/>
      <c r="FWX53" s="15"/>
      <c r="FWY53" s="14"/>
      <c r="FWZ53" s="15"/>
      <c r="FXA53" s="15"/>
      <c r="FXB53" s="14"/>
      <c r="FXC53" s="15"/>
      <c r="FXD53" s="15"/>
      <c r="FXE53" s="14"/>
      <c r="FXF53" s="15"/>
      <c r="FXG53" s="15"/>
      <c r="FXH53" s="14"/>
      <c r="FXI53" s="15"/>
      <c r="FXJ53" s="15"/>
      <c r="FXK53" s="14"/>
      <c r="FXL53" s="15"/>
      <c r="FXM53" s="15"/>
      <c r="FXN53" s="14"/>
      <c r="FXO53" s="15"/>
      <c r="FXP53" s="15"/>
      <c r="FXQ53" s="14"/>
      <c r="FXR53" s="15"/>
      <c r="FXS53" s="15"/>
      <c r="FXT53" s="14"/>
      <c r="FXU53" s="15"/>
      <c r="FXV53" s="15"/>
      <c r="FXW53" s="14"/>
      <c r="FXX53" s="15"/>
      <c r="FXY53" s="15"/>
      <c r="FXZ53" s="14"/>
      <c r="FYA53" s="15"/>
      <c r="FYB53" s="15"/>
      <c r="FYC53" s="14"/>
      <c r="FYD53" s="15"/>
      <c r="FYE53" s="15"/>
      <c r="FYF53" s="14"/>
      <c r="FYG53" s="15"/>
      <c r="FYH53" s="15"/>
      <c r="FYI53" s="14"/>
      <c r="FYJ53" s="15"/>
      <c r="FYK53" s="15"/>
      <c r="FYL53" s="14"/>
      <c r="FYM53" s="15"/>
      <c r="FYN53" s="15"/>
      <c r="FYO53" s="14"/>
      <c r="FYP53" s="15"/>
      <c r="FYQ53" s="15"/>
      <c r="FYR53" s="14"/>
      <c r="FYS53" s="15"/>
      <c r="FYT53" s="15"/>
      <c r="FYU53" s="14"/>
      <c r="FYV53" s="15"/>
      <c r="FYW53" s="15"/>
      <c r="FYX53" s="14"/>
      <c r="FYY53" s="15"/>
      <c r="FYZ53" s="15"/>
      <c r="FZA53" s="14"/>
      <c r="FZB53" s="15"/>
      <c r="FZC53" s="15"/>
      <c r="FZD53" s="14"/>
      <c r="FZE53" s="15"/>
      <c r="FZF53" s="15"/>
      <c r="FZG53" s="14"/>
      <c r="FZH53" s="15"/>
      <c r="FZI53" s="15"/>
      <c r="FZJ53" s="14"/>
      <c r="FZK53" s="15"/>
      <c r="FZL53" s="15"/>
      <c r="FZM53" s="14"/>
      <c r="FZN53" s="15"/>
      <c r="FZO53" s="15"/>
      <c r="FZP53" s="14"/>
      <c r="FZQ53" s="15"/>
      <c r="FZR53" s="15"/>
      <c r="FZS53" s="14"/>
      <c r="FZT53" s="15"/>
      <c r="FZU53" s="15"/>
      <c r="FZV53" s="14"/>
      <c r="FZW53" s="15"/>
      <c r="FZX53" s="15"/>
      <c r="FZY53" s="14"/>
      <c r="FZZ53" s="15"/>
      <c r="GAA53" s="15"/>
      <c r="GAB53" s="14"/>
      <c r="GAC53" s="15"/>
      <c r="GAD53" s="15"/>
      <c r="GAE53" s="14"/>
      <c r="GAF53" s="15"/>
      <c r="GAG53" s="15"/>
      <c r="GAH53" s="14"/>
      <c r="GAI53" s="15"/>
      <c r="GAJ53" s="15"/>
      <c r="GAK53" s="14"/>
      <c r="GAL53" s="15"/>
      <c r="GAM53" s="15"/>
      <c r="GAN53" s="14"/>
      <c r="GAO53" s="15"/>
      <c r="GAP53" s="15"/>
      <c r="GAQ53" s="14"/>
      <c r="GAR53" s="15"/>
      <c r="GAS53" s="15"/>
      <c r="GAT53" s="14"/>
      <c r="GAU53" s="15"/>
      <c r="GAV53" s="15"/>
      <c r="GAW53" s="14"/>
      <c r="GAX53" s="15"/>
      <c r="GAY53" s="15"/>
      <c r="GAZ53" s="14"/>
      <c r="GBA53" s="15"/>
      <c r="GBB53" s="15"/>
      <c r="GBC53" s="14"/>
      <c r="GBD53" s="15"/>
      <c r="GBE53" s="15"/>
      <c r="GBF53" s="14"/>
      <c r="GBG53" s="15"/>
      <c r="GBH53" s="15"/>
      <c r="GBI53" s="14"/>
      <c r="GBJ53" s="15"/>
      <c r="GBK53" s="15"/>
      <c r="GBL53" s="14"/>
      <c r="GBM53" s="15"/>
      <c r="GBN53" s="15"/>
      <c r="GBO53" s="14"/>
      <c r="GBP53" s="15"/>
      <c r="GBQ53" s="15"/>
      <c r="GBR53" s="14"/>
      <c r="GBS53" s="15"/>
      <c r="GBT53" s="15"/>
      <c r="GBU53" s="14"/>
      <c r="GBV53" s="15"/>
      <c r="GBW53" s="15"/>
      <c r="GBX53" s="14"/>
      <c r="GBY53" s="15"/>
      <c r="GBZ53" s="15"/>
      <c r="GCA53" s="14"/>
      <c r="GCB53" s="15"/>
      <c r="GCC53" s="15"/>
      <c r="GCD53" s="14"/>
      <c r="GCE53" s="15"/>
      <c r="GCF53" s="15"/>
      <c r="GCG53" s="14"/>
      <c r="GCH53" s="15"/>
      <c r="GCI53" s="15"/>
      <c r="GCJ53" s="14"/>
      <c r="GCK53" s="15"/>
      <c r="GCL53" s="15"/>
      <c r="GCM53" s="14"/>
      <c r="GCN53" s="15"/>
      <c r="GCO53" s="15"/>
      <c r="GCP53" s="14"/>
      <c r="GCQ53" s="15"/>
      <c r="GCR53" s="15"/>
      <c r="GCS53" s="14"/>
      <c r="GCT53" s="15"/>
      <c r="GCU53" s="15"/>
      <c r="GCV53" s="14"/>
      <c r="GCW53" s="15"/>
      <c r="GCX53" s="15"/>
      <c r="GCY53" s="14"/>
      <c r="GCZ53" s="15"/>
      <c r="GDA53" s="15"/>
      <c r="GDB53" s="14"/>
      <c r="GDC53" s="15"/>
      <c r="GDD53" s="15"/>
      <c r="GDE53" s="14"/>
      <c r="GDF53" s="15"/>
      <c r="GDG53" s="15"/>
      <c r="GDH53" s="14"/>
      <c r="GDI53" s="15"/>
      <c r="GDJ53" s="15"/>
      <c r="GDK53" s="14"/>
      <c r="GDL53" s="15"/>
      <c r="GDM53" s="15"/>
      <c r="GDN53" s="14"/>
      <c r="GDO53" s="15"/>
      <c r="GDP53" s="15"/>
      <c r="GDQ53" s="14"/>
      <c r="GDR53" s="15"/>
      <c r="GDS53" s="15"/>
      <c r="GDT53" s="14"/>
      <c r="GDU53" s="15"/>
      <c r="GDV53" s="15"/>
      <c r="GDW53" s="14"/>
      <c r="GDX53" s="15"/>
      <c r="GDY53" s="15"/>
      <c r="GDZ53" s="14"/>
      <c r="GEA53" s="15"/>
      <c r="GEB53" s="15"/>
      <c r="GEC53" s="14"/>
      <c r="GED53" s="15"/>
      <c r="GEE53" s="15"/>
      <c r="GEF53" s="14"/>
      <c r="GEG53" s="15"/>
      <c r="GEH53" s="15"/>
      <c r="GEI53" s="14"/>
      <c r="GEJ53" s="15"/>
      <c r="GEK53" s="15"/>
      <c r="GEL53" s="14"/>
      <c r="GEM53" s="15"/>
      <c r="GEN53" s="15"/>
      <c r="GEO53" s="14"/>
      <c r="GEP53" s="15"/>
      <c r="GEQ53" s="15"/>
      <c r="GER53" s="14"/>
      <c r="GES53" s="15"/>
      <c r="GET53" s="15"/>
      <c r="GEU53" s="14"/>
      <c r="GEV53" s="15"/>
      <c r="GEW53" s="15"/>
      <c r="GEX53" s="14"/>
      <c r="GEY53" s="15"/>
      <c r="GEZ53" s="15"/>
      <c r="GFA53" s="14"/>
      <c r="GFB53" s="15"/>
      <c r="GFC53" s="15"/>
      <c r="GFD53" s="14"/>
      <c r="GFE53" s="15"/>
      <c r="GFF53" s="15"/>
      <c r="GFG53" s="14"/>
      <c r="GFH53" s="15"/>
      <c r="GFI53" s="15"/>
      <c r="GFJ53" s="14"/>
      <c r="GFK53" s="15"/>
      <c r="GFL53" s="15"/>
      <c r="GFM53" s="14"/>
      <c r="GFN53" s="15"/>
      <c r="GFO53" s="15"/>
      <c r="GFP53" s="14"/>
      <c r="GFQ53" s="15"/>
      <c r="GFR53" s="15"/>
      <c r="GFS53" s="14"/>
      <c r="GFT53" s="15"/>
      <c r="GFU53" s="15"/>
      <c r="GFV53" s="14"/>
      <c r="GFW53" s="15"/>
      <c r="GFX53" s="15"/>
      <c r="GFY53" s="14"/>
      <c r="GFZ53" s="15"/>
      <c r="GGA53" s="15"/>
      <c r="GGB53" s="14"/>
      <c r="GGC53" s="15"/>
      <c r="GGD53" s="15"/>
      <c r="GGE53" s="14"/>
      <c r="GGF53" s="15"/>
      <c r="GGG53" s="15"/>
      <c r="GGH53" s="14"/>
      <c r="GGI53" s="15"/>
      <c r="GGJ53" s="15"/>
      <c r="GGK53" s="14"/>
      <c r="GGL53" s="15"/>
      <c r="GGM53" s="15"/>
      <c r="GGN53" s="14"/>
      <c r="GGO53" s="15"/>
      <c r="GGP53" s="15"/>
      <c r="GGQ53" s="14"/>
      <c r="GGR53" s="15"/>
      <c r="GGS53" s="15"/>
      <c r="GGT53" s="14"/>
      <c r="GGU53" s="15"/>
      <c r="GGV53" s="15"/>
      <c r="GGW53" s="14"/>
      <c r="GGX53" s="15"/>
      <c r="GGY53" s="15"/>
      <c r="GGZ53" s="14"/>
      <c r="GHA53" s="15"/>
      <c r="GHB53" s="15"/>
      <c r="GHC53" s="14"/>
      <c r="GHD53" s="15"/>
      <c r="GHE53" s="15"/>
      <c r="GHF53" s="14"/>
      <c r="GHG53" s="15"/>
      <c r="GHH53" s="15"/>
      <c r="GHI53" s="14"/>
      <c r="GHJ53" s="15"/>
      <c r="GHK53" s="15"/>
      <c r="GHL53" s="14"/>
      <c r="GHM53" s="15"/>
      <c r="GHN53" s="15"/>
      <c r="GHO53" s="14"/>
      <c r="GHP53" s="15"/>
      <c r="GHQ53" s="15"/>
      <c r="GHR53" s="14"/>
      <c r="GHS53" s="15"/>
      <c r="GHT53" s="15"/>
      <c r="GHU53" s="14"/>
      <c r="GHV53" s="15"/>
      <c r="GHW53" s="15"/>
      <c r="GHX53" s="14"/>
      <c r="GHY53" s="15"/>
      <c r="GHZ53" s="15"/>
      <c r="GIA53" s="14"/>
      <c r="GIB53" s="15"/>
      <c r="GIC53" s="15"/>
      <c r="GID53" s="14"/>
      <c r="GIE53" s="15"/>
      <c r="GIF53" s="15"/>
      <c r="GIG53" s="14"/>
      <c r="GIH53" s="15"/>
      <c r="GII53" s="15"/>
      <c r="GIJ53" s="14"/>
      <c r="GIK53" s="15"/>
      <c r="GIL53" s="15"/>
      <c r="GIM53" s="14"/>
      <c r="GIN53" s="15"/>
      <c r="GIO53" s="15"/>
      <c r="GIP53" s="14"/>
      <c r="GIQ53" s="15"/>
      <c r="GIR53" s="15"/>
      <c r="GIS53" s="14"/>
      <c r="GIT53" s="15"/>
      <c r="GIU53" s="15"/>
      <c r="GIV53" s="14"/>
      <c r="GIW53" s="15"/>
      <c r="GIX53" s="15"/>
      <c r="GIY53" s="14"/>
      <c r="GIZ53" s="15"/>
      <c r="GJA53" s="15"/>
      <c r="GJB53" s="14"/>
      <c r="GJC53" s="15"/>
      <c r="GJD53" s="15"/>
      <c r="GJE53" s="14"/>
      <c r="GJF53" s="15"/>
      <c r="GJG53" s="15"/>
      <c r="GJH53" s="14"/>
      <c r="GJI53" s="15"/>
      <c r="GJJ53" s="15"/>
      <c r="GJK53" s="14"/>
      <c r="GJL53" s="15"/>
      <c r="GJM53" s="15"/>
      <c r="GJN53" s="14"/>
      <c r="GJO53" s="15"/>
      <c r="GJP53" s="15"/>
      <c r="GJQ53" s="14"/>
      <c r="GJR53" s="15"/>
      <c r="GJS53" s="15"/>
      <c r="GJT53" s="14"/>
      <c r="GJU53" s="15"/>
      <c r="GJV53" s="15"/>
      <c r="GJW53" s="14"/>
      <c r="GJX53" s="15"/>
      <c r="GJY53" s="15"/>
      <c r="GJZ53" s="14"/>
      <c r="GKA53" s="15"/>
      <c r="GKB53" s="15"/>
      <c r="GKC53" s="14"/>
      <c r="GKD53" s="15"/>
      <c r="GKE53" s="15"/>
      <c r="GKF53" s="14"/>
      <c r="GKG53" s="15"/>
      <c r="GKH53" s="15"/>
      <c r="GKI53" s="14"/>
      <c r="GKJ53" s="15"/>
      <c r="GKK53" s="15"/>
      <c r="GKL53" s="14"/>
      <c r="GKM53" s="15"/>
      <c r="GKN53" s="15"/>
      <c r="GKO53" s="14"/>
      <c r="GKP53" s="15"/>
      <c r="GKQ53" s="15"/>
      <c r="GKR53" s="14"/>
      <c r="GKS53" s="15"/>
      <c r="GKT53" s="15"/>
      <c r="GKU53" s="14"/>
      <c r="GKV53" s="15"/>
      <c r="GKW53" s="15"/>
      <c r="GKX53" s="14"/>
      <c r="GKY53" s="15"/>
      <c r="GKZ53" s="15"/>
      <c r="GLA53" s="14"/>
      <c r="GLB53" s="15"/>
      <c r="GLC53" s="15"/>
      <c r="GLD53" s="14"/>
      <c r="GLE53" s="15"/>
      <c r="GLF53" s="15"/>
      <c r="GLG53" s="14"/>
      <c r="GLH53" s="15"/>
      <c r="GLI53" s="15"/>
      <c r="GLJ53" s="14"/>
      <c r="GLK53" s="15"/>
      <c r="GLL53" s="15"/>
      <c r="GLM53" s="14"/>
      <c r="GLN53" s="15"/>
      <c r="GLO53" s="15"/>
      <c r="GLP53" s="14"/>
      <c r="GLQ53" s="15"/>
      <c r="GLR53" s="15"/>
      <c r="GLS53" s="14"/>
      <c r="GLT53" s="15"/>
      <c r="GLU53" s="15"/>
      <c r="GLV53" s="14"/>
      <c r="GLW53" s="15"/>
      <c r="GLX53" s="15"/>
      <c r="GLY53" s="14"/>
      <c r="GLZ53" s="15"/>
      <c r="GMA53" s="15"/>
      <c r="GMB53" s="14"/>
      <c r="GMC53" s="15"/>
      <c r="GMD53" s="15"/>
      <c r="GME53" s="14"/>
      <c r="GMF53" s="15"/>
      <c r="GMG53" s="15"/>
      <c r="GMH53" s="14"/>
      <c r="GMI53" s="15"/>
      <c r="GMJ53" s="15"/>
      <c r="GMK53" s="14"/>
      <c r="GML53" s="15"/>
      <c r="GMM53" s="15"/>
      <c r="GMN53" s="14"/>
      <c r="GMO53" s="15"/>
      <c r="GMP53" s="15"/>
      <c r="GMQ53" s="14"/>
      <c r="GMR53" s="15"/>
      <c r="GMS53" s="15"/>
      <c r="GMT53" s="14"/>
      <c r="GMU53" s="15"/>
      <c r="GMV53" s="15"/>
      <c r="GMW53" s="14"/>
      <c r="GMX53" s="15"/>
      <c r="GMY53" s="15"/>
      <c r="GMZ53" s="14"/>
      <c r="GNA53" s="15"/>
      <c r="GNB53" s="15"/>
      <c r="GNC53" s="14"/>
      <c r="GND53" s="15"/>
      <c r="GNE53" s="15"/>
      <c r="GNF53" s="14"/>
      <c r="GNG53" s="15"/>
      <c r="GNH53" s="15"/>
      <c r="GNI53" s="14"/>
      <c r="GNJ53" s="15"/>
      <c r="GNK53" s="15"/>
      <c r="GNL53" s="14"/>
      <c r="GNM53" s="15"/>
      <c r="GNN53" s="15"/>
      <c r="GNO53" s="14"/>
      <c r="GNP53" s="15"/>
      <c r="GNQ53" s="15"/>
      <c r="GNR53" s="14"/>
      <c r="GNS53" s="15"/>
      <c r="GNT53" s="15"/>
      <c r="GNU53" s="14"/>
      <c r="GNV53" s="15"/>
      <c r="GNW53" s="15"/>
      <c r="GNX53" s="14"/>
      <c r="GNY53" s="15"/>
      <c r="GNZ53" s="15"/>
      <c r="GOA53" s="14"/>
      <c r="GOB53" s="15"/>
      <c r="GOC53" s="15"/>
      <c r="GOD53" s="14"/>
      <c r="GOE53" s="15"/>
      <c r="GOF53" s="15"/>
      <c r="GOG53" s="14"/>
      <c r="GOH53" s="15"/>
      <c r="GOI53" s="15"/>
      <c r="GOJ53" s="14"/>
      <c r="GOK53" s="15"/>
      <c r="GOL53" s="15"/>
      <c r="GOM53" s="14"/>
      <c r="GON53" s="15"/>
      <c r="GOO53" s="15"/>
      <c r="GOP53" s="14"/>
      <c r="GOQ53" s="15"/>
      <c r="GOR53" s="15"/>
      <c r="GOS53" s="14"/>
      <c r="GOT53" s="15"/>
      <c r="GOU53" s="15"/>
      <c r="GOV53" s="14"/>
      <c r="GOW53" s="15"/>
      <c r="GOX53" s="15"/>
      <c r="GOY53" s="14"/>
      <c r="GOZ53" s="15"/>
      <c r="GPA53" s="15"/>
      <c r="GPB53" s="14"/>
      <c r="GPC53" s="15"/>
      <c r="GPD53" s="15"/>
      <c r="GPE53" s="14"/>
      <c r="GPF53" s="15"/>
      <c r="GPG53" s="15"/>
      <c r="GPH53" s="14"/>
      <c r="GPI53" s="15"/>
      <c r="GPJ53" s="15"/>
      <c r="GPK53" s="14"/>
      <c r="GPL53" s="15"/>
      <c r="GPM53" s="15"/>
      <c r="GPN53" s="14"/>
      <c r="GPO53" s="15"/>
      <c r="GPP53" s="15"/>
      <c r="GPQ53" s="14"/>
      <c r="GPR53" s="15"/>
      <c r="GPS53" s="15"/>
      <c r="GPT53" s="14"/>
      <c r="GPU53" s="15"/>
      <c r="GPV53" s="15"/>
      <c r="GPW53" s="14"/>
      <c r="GPX53" s="15"/>
      <c r="GPY53" s="15"/>
      <c r="GPZ53" s="14"/>
      <c r="GQA53" s="15"/>
      <c r="GQB53" s="15"/>
      <c r="GQC53" s="14"/>
      <c r="GQD53" s="15"/>
      <c r="GQE53" s="15"/>
      <c r="GQF53" s="14"/>
      <c r="GQG53" s="15"/>
      <c r="GQH53" s="15"/>
      <c r="GQI53" s="14"/>
      <c r="GQJ53" s="15"/>
      <c r="GQK53" s="15"/>
      <c r="GQL53" s="14"/>
      <c r="GQM53" s="15"/>
      <c r="GQN53" s="15"/>
      <c r="GQO53" s="14"/>
      <c r="GQP53" s="15"/>
      <c r="GQQ53" s="15"/>
      <c r="GQR53" s="14"/>
      <c r="GQS53" s="15"/>
      <c r="GQT53" s="15"/>
      <c r="GQU53" s="14"/>
      <c r="GQV53" s="15"/>
      <c r="GQW53" s="15"/>
      <c r="GQX53" s="14"/>
      <c r="GQY53" s="15"/>
      <c r="GQZ53" s="15"/>
      <c r="GRA53" s="14"/>
      <c r="GRB53" s="15"/>
      <c r="GRC53" s="15"/>
      <c r="GRD53" s="14"/>
      <c r="GRE53" s="15"/>
      <c r="GRF53" s="15"/>
      <c r="GRG53" s="14"/>
      <c r="GRH53" s="15"/>
      <c r="GRI53" s="15"/>
      <c r="GRJ53" s="14"/>
      <c r="GRK53" s="15"/>
      <c r="GRL53" s="15"/>
      <c r="GRM53" s="14"/>
      <c r="GRN53" s="15"/>
      <c r="GRO53" s="15"/>
      <c r="GRP53" s="14"/>
      <c r="GRQ53" s="15"/>
      <c r="GRR53" s="15"/>
      <c r="GRS53" s="14"/>
      <c r="GRT53" s="15"/>
      <c r="GRU53" s="15"/>
      <c r="GRV53" s="14"/>
      <c r="GRW53" s="15"/>
      <c r="GRX53" s="15"/>
      <c r="GRY53" s="14"/>
      <c r="GRZ53" s="15"/>
      <c r="GSA53" s="15"/>
      <c r="GSB53" s="14"/>
      <c r="GSC53" s="15"/>
      <c r="GSD53" s="15"/>
      <c r="GSE53" s="14"/>
      <c r="GSF53" s="15"/>
      <c r="GSG53" s="15"/>
      <c r="GSH53" s="14"/>
      <c r="GSI53" s="15"/>
      <c r="GSJ53" s="15"/>
      <c r="GSK53" s="14"/>
      <c r="GSL53" s="15"/>
      <c r="GSM53" s="15"/>
      <c r="GSN53" s="14"/>
      <c r="GSO53" s="15"/>
      <c r="GSP53" s="15"/>
      <c r="GSQ53" s="14"/>
      <c r="GSR53" s="15"/>
      <c r="GSS53" s="15"/>
      <c r="GST53" s="14"/>
      <c r="GSU53" s="15"/>
      <c r="GSV53" s="15"/>
      <c r="GSW53" s="14"/>
      <c r="GSX53" s="15"/>
      <c r="GSY53" s="15"/>
      <c r="GSZ53" s="14"/>
      <c r="GTA53" s="15"/>
      <c r="GTB53" s="15"/>
      <c r="GTC53" s="14"/>
      <c r="GTD53" s="15"/>
      <c r="GTE53" s="15"/>
      <c r="GTF53" s="14"/>
      <c r="GTG53" s="15"/>
      <c r="GTH53" s="15"/>
      <c r="GTI53" s="14"/>
      <c r="GTJ53" s="15"/>
      <c r="GTK53" s="15"/>
      <c r="GTL53" s="14"/>
      <c r="GTM53" s="15"/>
      <c r="GTN53" s="15"/>
      <c r="GTO53" s="14"/>
      <c r="GTP53" s="15"/>
      <c r="GTQ53" s="15"/>
      <c r="GTR53" s="14"/>
      <c r="GTS53" s="15"/>
      <c r="GTT53" s="15"/>
      <c r="GTU53" s="14"/>
      <c r="GTV53" s="15"/>
      <c r="GTW53" s="15"/>
      <c r="GTX53" s="14"/>
      <c r="GTY53" s="15"/>
      <c r="GTZ53" s="15"/>
      <c r="GUA53" s="14"/>
      <c r="GUB53" s="15"/>
      <c r="GUC53" s="15"/>
      <c r="GUD53" s="14"/>
      <c r="GUE53" s="15"/>
      <c r="GUF53" s="15"/>
      <c r="GUG53" s="14"/>
      <c r="GUH53" s="15"/>
      <c r="GUI53" s="15"/>
      <c r="GUJ53" s="14"/>
      <c r="GUK53" s="15"/>
      <c r="GUL53" s="15"/>
      <c r="GUM53" s="14"/>
      <c r="GUN53" s="15"/>
      <c r="GUO53" s="15"/>
      <c r="GUP53" s="14"/>
      <c r="GUQ53" s="15"/>
      <c r="GUR53" s="15"/>
      <c r="GUS53" s="14"/>
      <c r="GUT53" s="15"/>
      <c r="GUU53" s="15"/>
      <c r="GUV53" s="14"/>
      <c r="GUW53" s="15"/>
      <c r="GUX53" s="15"/>
      <c r="GUY53" s="14"/>
      <c r="GUZ53" s="15"/>
      <c r="GVA53" s="15"/>
      <c r="GVB53" s="14"/>
      <c r="GVC53" s="15"/>
      <c r="GVD53" s="15"/>
      <c r="GVE53" s="14"/>
      <c r="GVF53" s="15"/>
      <c r="GVG53" s="15"/>
      <c r="GVH53" s="14"/>
      <c r="GVI53" s="15"/>
      <c r="GVJ53" s="15"/>
      <c r="GVK53" s="14"/>
      <c r="GVL53" s="15"/>
      <c r="GVM53" s="15"/>
      <c r="GVN53" s="14"/>
      <c r="GVO53" s="15"/>
      <c r="GVP53" s="15"/>
      <c r="GVQ53" s="14"/>
      <c r="GVR53" s="15"/>
      <c r="GVS53" s="15"/>
      <c r="GVT53" s="14"/>
      <c r="GVU53" s="15"/>
      <c r="GVV53" s="15"/>
      <c r="GVW53" s="14"/>
      <c r="GVX53" s="15"/>
      <c r="GVY53" s="15"/>
      <c r="GVZ53" s="14"/>
      <c r="GWA53" s="15"/>
      <c r="GWB53" s="15"/>
      <c r="GWC53" s="14"/>
      <c r="GWD53" s="15"/>
      <c r="GWE53" s="15"/>
      <c r="GWF53" s="14"/>
      <c r="GWG53" s="15"/>
      <c r="GWH53" s="15"/>
      <c r="GWI53" s="14"/>
      <c r="GWJ53" s="15"/>
      <c r="GWK53" s="15"/>
      <c r="GWL53" s="14"/>
      <c r="GWM53" s="15"/>
      <c r="GWN53" s="15"/>
      <c r="GWO53" s="14"/>
      <c r="GWP53" s="15"/>
      <c r="GWQ53" s="15"/>
      <c r="GWR53" s="14"/>
      <c r="GWS53" s="15"/>
      <c r="GWT53" s="15"/>
      <c r="GWU53" s="14"/>
      <c r="GWV53" s="15"/>
      <c r="GWW53" s="15"/>
      <c r="GWX53" s="14"/>
      <c r="GWY53" s="15"/>
      <c r="GWZ53" s="15"/>
      <c r="GXA53" s="14"/>
      <c r="GXB53" s="15"/>
      <c r="GXC53" s="15"/>
      <c r="GXD53" s="14"/>
      <c r="GXE53" s="15"/>
      <c r="GXF53" s="15"/>
      <c r="GXG53" s="14"/>
      <c r="GXH53" s="15"/>
      <c r="GXI53" s="15"/>
      <c r="GXJ53" s="14"/>
      <c r="GXK53" s="15"/>
      <c r="GXL53" s="15"/>
      <c r="GXM53" s="14"/>
      <c r="GXN53" s="15"/>
      <c r="GXO53" s="15"/>
      <c r="GXP53" s="14"/>
      <c r="GXQ53" s="15"/>
      <c r="GXR53" s="15"/>
      <c r="GXS53" s="14"/>
      <c r="GXT53" s="15"/>
      <c r="GXU53" s="15"/>
      <c r="GXV53" s="14"/>
      <c r="GXW53" s="15"/>
      <c r="GXX53" s="15"/>
      <c r="GXY53" s="14"/>
      <c r="GXZ53" s="15"/>
      <c r="GYA53" s="15"/>
      <c r="GYB53" s="14"/>
      <c r="GYC53" s="15"/>
      <c r="GYD53" s="15"/>
      <c r="GYE53" s="14"/>
      <c r="GYF53" s="15"/>
      <c r="GYG53" s="15"/>
      <c r="GYH53" s="14"/>
      <c r="GYI53" s="15"/>
      <c r="GYJ53" s="15"/>
      <c r="GYK53" s="14"/>
      <c r="GYL53" s="15"/>
      <c r="GYM53" s="15"/>
      <c r="GYN53" s="14"/>
      <c r="GYO53" s="15"/>
      <c r="GYP53" s="15"/>
      <c r="GYQ53" s="14"/>
      <c r="GYR53" s="15"/>
      <c r="GYS53" s="15"/>
      <c r="GYT53" s="14"/>
      <c r="GYU53" s="15"/>
      <c r="GYV53" s="15"/>
      <c r="GYW53" s="14"/>
      <c r="GYX53" s="15"/>
      <c r="GYY53" s="15"/>
      <c r="GYZ53" s="14"/>
      <c r="GZA53" s="15"/>
      <c r="GZB53" s="15"/>
      <c r="GZC53" s="14"/>
      <c r="GZD53" s="15"/>
      <c r="GZE53" s="15"/>
      <c r="GZF53" s="14"/>
      <c r="GZG53" s="15"/>
      <c r="GZH53" s="15"/>
      <c r="GZI53" s="14"/>
      <c r="GZJ53" s="15"/>
      <c r="GZK53" s="15"/>
      <c r="GZL53" s="14"/>
      <c r="GZM53" s="15"/>
      <c r="GZN53" s="15"/>
      <c r="GZO53" s="14"/>
      <c r="GZP53" s="15"/>
      <c r="GZQ53" s="15"/>
      <c r="GZR53" s="14"/>
      <c r="GZS53" s="15"/>
      <c r="GZT53" s="15"/>
      <c r="GZU53" s="14"/>
      <c r="GZV53" s="15"/>
      <c r="GZW53" s="15"/>
      <c r="GZX53" s="14"/>
      <c r="GZY53" s="15"/>
      <c r="GZZ53" s="15"/>
      <c r="HAA53" s="14"/>
      <c r="HAB53" s="15"/>
      <c r="HAC53" s="15"/>
      <c r="HAD53" s="14"/>
      <c r="HAE53" s="15"/>
      <c r="HAF53" s="15"/>
      <c r="HAG53" s="14"/>
      <c r="HAH53" s="15"/>
      <c r="HAI53" s="15"/>
      <c r="HAJ53" s="14"/>
      <c r="HAK53" s="15"/>
      <c r="HAL53" s="15"/>
      <c r="HAM53" s="14"/>
      <c r="HAN53" s="15"/>
      <c r="HAO53" s="15"/>
      <c r="HAP53" s="14"/>
      <c r="HAQ53" s="15"/>
      <c r="HAR53" s="15"/>
      <c r="HAS53" s="14"/>
      <c r="HAT53" s="15"/>
      <c r="HAU53" s="15"/>
      <c r="HAV53" s="14"/>
      <c r="HAW53" s="15"/>
      <c r="HAX53" s="15"/>
      <c r="HAY53" s="14"/>
      <c r="HAZ53" s="15"/>
      <c r="HBA53" s="15"/>
      <c r="HBB53" s="14"/>
      <c r="HBC53" s="15"/>
      <c r="HBD53" s="15"/>
      <c r="HBE53" s="14"/>
      <c r="HBF53" s="15"/>
      <c r="HBG53" s="15"/>
      <c r="HBH53" s="14"/>
      <c r="HBI53" s="15"/>
      <c r="HBJ53" s="15"/>
      <c r="HBK53" s="14"/>
      <c r="HBL53" s="15"/>
      <c r="HBM53" s="15"/>
      <c r="HBN53" s="14"/>
      <c r="HBO53" s="15"/>
      <c r="HBP53" s="15"/>
      <c r="HBQ53" s="14"/>
      <c r="HBR53" s="15"/>
      <c r="HBS53" s="15"/>
      <c r="HBT53" s="14"/>
      <c r="HBU53" s="15"/>
      <c r="HBV53" s="15"/>
      <c r="HBW53" s="14"/>
      <c r="HBX53" s="15"/>
      <c r="HBY53" s="15"/>
      <c r="HBZ53" s="14"/>
      <c r="HCA53" s="15"/>
      <c r="HCB53" s="15"/>
      <c r="HCC53" s="14"/>
      <c r="HCD53" s="15"/>
      <c r="HCE53" s="15"/>
      <c r="HCF53" s="14"/>
      <c r="HCG53" s="15"/>
      <c r="HCH53" s="15"/>
      <c r="HCI53" s="14"/>
      <c r="HCJ53" s="15"/>
      <c r="HCK53" s="15"/>
      <c r="HCL53" s="14"/>
      <c r="HCM53" s="15"/>
      <c r="HCN53" s="15"/>
      <c r="HCO53" s="14"/>
      <c r="HCP53" s="15"/>
      <c r="HCQ53" s="15"/>
      <c r="HCR53" s="14"/>
      <c r="HCS53" s="15"/>
      <c r="HCT53" s="15"/>
      <c r="HCU53" s="14"/>
      <c r="HCV53" s="15"/>
      <c r="HCW53" s="15"/>
      <c r="HCX53" s="14"/>
      <c r="HCY53" s="15"/>
      <c r="HCZ53" s="15"/>
      <c r="HDA53" s="14"/>
      <c r="HDB53" s="15"/>
      <c r="HDC53" s="15"/>
      <c r="HDD53" s="14"/>
      <c r="HDE53" s="15"/>
      <c r="HDF53" s="15"/>
      <c r="HDG53" s="14"/>
      <c r="HDH53" s="15"/>
      <c r="HDI53" s="15"/>
      <c r="HDJ53" s="14"/>
      <c r="HDK53" s="15"/>
      <c r="HDL53" s="15"/>
      <c r="HDM53" s="14"/>
      <c r="HDN53" s="15"/>
      <c r="HDO53" s="15"/>
      <c r="HDP53" s="14"/>
      <c r="HDQ53" s="15"/>
      <c r="HDR53" s="15"/>
      <c r="HDS53" s="14"/>
      <c r="HDT53" s="15"/>
      <c r="HDU53" s="15"/>
      <c r="HDV53" s="14"/>
      <c r="HDW53" s="15"/>
      <c r="HDX53" s="15"/>
      <c r="HDY53" s="14"/>
      <c r="HDZ53" s="15"/>
      <c r="HEA53" s="15"/>
      <c r="HEB53" s="14"/>
      <c r="HEC53" s="15"/>
      <c r="HED53" s="15"/>
      <c r="HEE53" s="14"/>
      <c r="HEF53" s="15"/>
      <c r="HEG53" s="15"/>
      <c r="HEH53" s="14"/>
      <c r="HEI53" s="15"/>
      <c r="HEJ53" s="15"/>
      <c r="HEK53" s="14"/>
      <c r="HEL53" s="15"/>
      <c r="HEM53" s="15"/>
      <c r="HEN53" s="14"/>
      <c r="HEO53" s="15"/>
      <c r="HEP53" s="15"/>
      <c r="HEQ53" s="14"/>
      <c r="HER53" s="15"/>
      <c r="HES53" s="15"/>
      <c r="HET53" s="14"/>
      <c r="HEU53" s="15"/>
      <c r="HEV53" s="15"/>
      <c r="HEW53" s="14"/>
      <c r="HEX53" s="15"/>
      <c r="HEY53" s="15"/>
      <c r="HEZ53" s="14"/>
      <c r="HFA53" s="15"/>
      <c r="HFB53" s="15"/>
      <c r="HFC53" s="14"/>
      <c r="HFD53" s="15"/>
      <c r="HFE53" s="15"/>
      <c r="HFF53" s="14"/>
      <c r="HFG53" s="15"/>
      <c r="HFH53" s="15"/>
      <c r="HFI53" s="14"/>
      <c r="HFJ53" s="15"/>
      <c r="HFK53" s="15"/>
      <c r="HFL53" s="14"/>
      <c r="HFM53" s="15"/>
      <c r="HFN53" s="15"/>
      <c r="HFO53" s="14"/>
      <c r="HFP53" s="15"/>
      <c r="HFQ53" s="15"/>
      <c r="HFR53" s="14"/>
      <c r="HFS53" s="15"/>
      <c r="HFT53" s="15"/>
      <c r="HFU53" s="14"/>
      <c r="HFV53" s="15"/>
      <c r="HFW53" s="15"/>
      <c r="HFX53" s="14"/>
      <c r="HFY53" s="15"/>
      <c r="HFZ53" s="15"/>
      <c r="HGA53" s="14"/>
      <c r="HGB53" s="15"/>
      <c r="HGC53" s="15"/>
      <c r="HGD53" s="14"/>
      <c r="HGE53" s="15"/>
      <c r="HGF53" s="15"/>
      <c r="HGG53" s="14"/>
      <c r="HGH53" s="15"/>
      <c r="HGI53" s="15"/>
      <c r="HGJ53" s="14"/>
      <c r="HGK53" s="15"/>
      <c r="HGL53" s="15"/>
      <c r="HGM53" s="14"/>
      <c r="HGN53" s="15"/>
      <c r="HGO53" s="15"/>
      <c r="HGP53" s="14"/>
      <c r="HGQ53" s="15"/>
      <c r="HGR53" s="15"/>
      <c r="HGS53" s="14"/>
      <c r="HGT53" s="15"/>
      <c r="HGU53" s="15"/>
      <c r="HGV53" s="14"/>
      <c r="HGW53" s="15"/>
      <c r="HGX53" s="15"/>
      <c r="HGY53" s="14"/>
      <c r="HGZ53" s="15"/>
      <c r="HHA53" s="15"/>
      <c r="HHB53" s="14"/>
      <c r="HHC53" s="15"/>
      <c r="HHD53" s="15"/>
      <c r="HHE53" s="14"/>
      <c r="HHF53" s="15"/>
      <c r="HHG53" s="15"/>
      <c r="HHH53" s="14"/>
      <c r="HHI53" s="15"/>
      <c r="HHJ53" s="15"/>
      <c r="HHK53" s="14"/>
      <c r="HHL53" s="15"/>
      <c r="HHM53" s="15"/>
      <c r="HHN53" s="14"/>
      <c r="HHO53" s="15"/>
      <c r="HHP53" s="15"/>
      <c r="HHQ53" s="14"/>
      <c r="HHR53" s="15"/>
      <c r="HHS53" s="15"/>
      <c r="HHT53" s="14"/>
      <c r="HHU53" s="15"/>
      <c r="HHV53" s="15"/>
      <c r="HHW53" s="14"/>
      <c r="HHX53" s="15"/>
      <c r="HHY53" s="15"/>
      <c r="HHZ53" s="14"/>
      <c r="HIA53" s="15"/>
      <c r="HIB53" s="15"/>
      <c r="HIC53" s="14"/>
      <c r="HID53" s="15"/>
      <c r="HIE53" s="15"/>
      <c r="HIF53" s="14"/>
      <c r="HIG53" s="15"/>
      <c r="HIH53" s="15"/>
      <c r="HII53" s="14"/>
      <c r="HIJ53" s="15"/>
      <c r="HIK53" s="15"/>
      <c r="HIL53" s="14"/>
      <c r="HIM53" s="15"/>
      <c r="HIN53" s="15"/>
      <c r="HIO53" s="14"/>
      <c r="HIP53" s="15"/>
      <c r="HIQ53" s="15"/>
      <c r="HIR53" s="14"/>
      <c r="HIS53" s="15"/>
      <c r="HIT53" s="15"/>
      <c r="HIU53" s="14"/>
      <c r="HIV53" s="15"/>
      <c r="HIW53" s="15"/>
      <c r="HIX53" s="14"/>
      <c r="HIY53" s="15"/>
      <c r="HIZ53" s="15"/>
      <c r="HJA53" s="14"/>
      <c r="HJB53" s="15"/>
      <c r="HJC53" s="15"/>
      <c r="HJD53" s="14"/>
      <c r="HJE53" s="15"/>
      <c r="HJF53" s="15"/>
      <c r="HJG53" s="14"/>
      <c r="HJH53" s="15"/>
      <c r="HJI53" s="15"/>
      <c r="HJJ53" s="14"/>
      <c r="HJK53" s="15"/>
      <c r="HJL53" s="15"/>
      <c r="HJM53" s="14"/>
      <c r="HJN53" s="15"/>
      <c r="HJO53" s="15"/>
      <c r="HJP53" s="14"/>
      <c r="HJQ53" s="15"/>
      <c r="HJR53" s="15"/>
      <c r="HJS53" s="14"/>
      <c r="HJT53" s="15"/>
      <c r="HJU53" s="15"/>
      <c r="HJV53" s="14"/>
      <c r="HJW53" s="15"/>
      <c r="HJX53" s="15"/>
      <c r="HJY53" s="14"/>
      <c r="HJZ53" s="15"/>
      <c r="HKA53" s="15"/>
      <c r="HKB53" s="14"/>
      <c r="HKC53" s="15"/>
      <c r="HKD53" s="15"/>
      <c r="HKE53" s="14"/>
      <c r="HKF53" s="15"/>
      <c r="HKG53" s="15"/>
      <c r="HKH53" s="14"/>
      <c r="HKI53" s="15"/>
      <c r="HKJ53" s="15"/>
      <c r="HKK53" s="14"/>
      <c r="HKL53" s="15"/>
      <c r="HKM53" s="15"/>
      <c r="HKN53" s="14"/>
      <c r="HKO53" s="15"/>
      <c r="HKP53" s="15"/>
      <c r="HKQ53" s="14"/>
      <c r="HKR53" s="15"/>
      <c r="HKS53" s="15"/>
      <c r="HKT53" s="14"/>
      <c r="HKU53" s="15"/>
      <c r="HKV53" s="15"/>
      <c r="HKW53" s="14"/>
      <c r="HKX53" s="15"/>
      <c r="HKY53" s="15"/>
      <c r="HKZ53" s="14"/>
      <c r="HLA53" s="15"/>
      <c r="HLB53" s="15"/>
      <c r="HLC53" s="14"/>
      <c r="HLD53" s="15"/>
      <c r="HLE53" s="15"/>
      <c r="HLF53" s="14"/>
      <c r="HLG53" s="15"/>
      <c r="HLH53" s="15"/>
      <c r="HLI53" s="14"/>
      <c r="HLJ53" s="15"/>
      <c r="HLK53" s="15"/>
      <c r="HLL53" s="14"/>
      <c r="HLM53" s="15"/>
      <c r="HLN53" s="15"/>
      <c r="HLO53" s="14"/>
      <c r="HLP53" s="15"/>
      <c r="HLQ53" s="15"/>
      <c r="HLR53" s="14"/>
      <c r="HLS53" s="15"/>
      <c r="HLT53" s="15"/>
      <c r="HLU53" s="14"/>
      <c r="HLV53" s="15"/>
      <c r="HLW53" s="15"/>
      <c r="HLX53" s="14"/>
      <c r="HLY53" s="15"/>
      <c r="HLZ53" s="15"/>
      <c r="HMA53" s="14"/>
      <c r="HMB53" s="15"/>
      <c r="HMC53" s="15"/>
      <c r="HMD53" s="14"/>
      <c r="HME53" s="15"/>
      <c r="HMF53" s="15"/>
      <c r="HMG53" s="14"/>
      <c r="HMH53" s="15"/>
      <c r="HMI53" s="15"/>
      <c r="HMJ53" s="14"/>
      <c r="HMK53" s="15"/>
      <c r="HML53" s="15"/>
      <c r="HMM53" s="14"/>
      <c r="HMN53" s="15"/>
      <c r="HMO53" s="15"/>
      <c r="HMP53" s="14"/>
      <c r="HMQ53" s="15"/>
      <c r="HMR53" s="15"/>
      <c r="HMS53" s="14"/>
      <c r="HMT53" s="15"/>
      <c r="HMU53" s="15"/>
      <c r="HMV53" s="14"/>
      <c r="HMW53" s="15"/>
      <c r="HMX53" s="15"/>
      <c r="HMY53" s="14"/>
      <c r="HMZ53" s="15"/>
      <c r="HNA53" s="15"/>
      <c r="HNB53" s="14"/>
      <c r="HNC53" s="15"/>
      <c r="HND53" s="15"/>
      <c r="HNE53" s="14"/>
      <c r="HNF53" s="15"/>
      <c r="HNG53" s="15"/>
      <c r="HNH53" s="14"/>
      <c r="HNI53" s="15"/>
      <c r="HNJ53" s="15"/>
      <c r="HNK53" s="14"/>
      <c r="HNL53" s="15"/>
      <c r="HNM53" s="15"/>
      <c r="HNN53" s="14"/>
      <c r="HNO53" s="15"/>
      <c r="HNP53" s="15"/>
      <c r="HNQ53" s="14"/>
      <c r="HNR53" s="15"/>
      <c r="HNS53" s="15"/>
      <c r="HNT53" s="14"/>
      <c r="HNU53" s="15"/>
      <c r="HNV53" s="15"/>
      <c r="HNW53" s="14"/>
      <c r="HNX53" s="15"/>
      <c r="HNY53" s="15"/>
      <c r="HNZ53" s="14"/>
      <c r="HOA53" s="15"/>
      <c r="HOB53" s="15"/>
      <c r="HOC53" s="14"/>
      <c r="HOD53" s="15"/>
      <c r="HOE53" s="15"/>
      <c r="HOF53" s="14"/>
      <c r="HOG53" s="15"/>
      <c r="HOH53" s="15"/>
      <c r="HOI53" s="14"/>
      <c r="HOJ53" s="15"/>
      <c r="HOK53" s="15"/>
      <c r="HOL53" s="14"/>
      <c r="HOM53" s="15"/>
      <c r="HON53" s="15"/>
      <c r="HOO53" s="14"/>
      <c r="HOP53" s="15"/>
      <c r="HOQ53" s="15"/>
      <c r="HOR53" s="14"/>
      <c r="HOS53" s="15"/>
      <c r="HOT53" s="15"/>
      <c r="HOU53" s="14"/>
      <c r="HOV53" s="15"/>
      <c r="HOW53" s="15"/>
      <c r="HOX53" s="14"/>
      <c r="HOY53" s="15"/>
      <c r="HOZ53" s="15"/>
      <c r="HPA53" s="14"/>
      <c r="HPB53" s="15"/>
      <c r="HPC53" s="15"/>
      <c r="HPD53" s="14"/>
      <c r="HPE53" s="15"/>
      <c r="HPF53" s="15"/>
      <c r="HPG53" s="14"/>
      <c r="HPH53" s="15"/>
      <c r="HPI53" s="15"/>
      <c r="HPJ53" s="14"/>
      <c r="HPK53" s="15"/>
      <c r="HPL53" s="15"/>
      <c r="HPM53" s="14"/>
      <c r="HPN53" s="15"/>
      <c r="HPO53" s="15"/>
      <c r="HPP53" s="14"/>
      <c r="HPQ53" s="15"/>
      <c r="HPR53" s="15"/>
      <c r="HPS53" s="14"/>
      <c r="HPT53" s="15"/>
      <c r="HPU53" s="15"/>
      <c r="HPV53" s="14"/>
      <c r="HPW53" s="15"/>
      <c r="HPX53" s="15"/>
      <c r="HPY53" s="14"/>
      <c r="HPZ53" s="15"/>
      <c r="HQA53" s="15"/>
      <c r="HQB53" s="14"/>
      <c r="HQC53" s="15"/>
      <c r="HQD53" s="15"/>
      <c r="HQE53" s="14"/>
      <c r="HQF53" s="15"/>
      <c r="HQG53" s="15"/>
      <c r="HQH53" s="14"/>
      <c r="HQI53" s="15"/>
      <c r="HQJ53" s="15"/>
      <c r="HQK53" s="14"/>
      <c r="HQL53" s="15"/>
      <c r="HQM53" s="15"/>
      <c r="HQN53" s="14"/>
      <c r="HQO53" s="15"/>
      <c r="HQP53" s="15"/>
      <c r="HQQ53" s="14"/>
      <c r="HQR53" s="15"/>
      <c r="HQS53" s="15"/>
      <c r="HQT53" s="14"/>
      <c r="HQU53" s="15"/>
      <c r="HQV53" s="15"/>
      <c r="HQW53" s="14"/>
      <c r="HQX53" s="15"/>
      <c r="HQY53" s="15"/>
      <c r="HQZ53" s="14"/>
      <c r="HRA53" s="15"/>
      <c r="HRB53" s="15"/>
      <c r="HRC53" s="14"/>
      <c r="HRD53" s="15"/>
      <c r="HRE53" s="15"/>
      <c r="HRF53" s="14"/>
      <c r="HRG53" s="15"/>
      <c r="HRH53" s="15"/>
      <c r="HRI53" s="14"/>
      <c r="HRJ53" s="15"/>
      <c r="HRK53" s="15"/>
      <c r="HRL53" s="14"/>
      <c r="HRM53" s="15"/>
      <c r="HRN53" s="15"/>
      <c r="HRO53" s="14"/>
      <c r="HRP53" s="15"/>
      <c r="HRQ53" s="15"/>
      <c r="HRR53" s="14"/>
      <c r="HRS53" s="15"/>
      <c r="HRT53" s="15"/>
      <c r="HRU53" s="14"/>
      <c r="HRV53" s="15"/>
      <c r="HRW53" s="15"/>
      <c r="HRX53" s="14"/>
      <c r="HRY53" s="15"/>
      <c r="HRZ53" s="15"/>
      <c r="HSA53" s="14"/>
      <c r="HSB53" s="15"/>
      <c r="HSC53" s="15"/>
      <c r="HSD53" s="14"/>
      <c r="HSE53" s="15"/>
      <c r="HSF53" s="15"/>
      <c r="HSG53" s="14"/>
      <c r="HSH53" s="15"/>
      <c r="HSI53" s="15"/>
      <c r="HSJ53" s="14"/>
      <c r="HSK53" s="15"/>
      <c r="HSL53" s="15"/>
      <c r="HSM53" s="14"/>
      <c r="HSN53" s="15"/>
      <c r="HSO53" s="15"/>
      <c r="HSP53" s="14"/>
      <c r="HSQ53" s="15"/>
      <c r="HSR53" s="15"/>
      <c r="HSS53" s="14"/>
      <c r="HST53" s="15"/>
      <c r="HSU53" s="15"/>
      <c r="HSV53" s="14"/>
      <c r="HSW53" s="15"/>
      <c r="HSX53" s="15"/>
      <c r="HSY53" s="14"/>
      <c r="HSZ53" s="15"/>
      <c r="HTA53" s="15"/>
      <c r="HTB53" s="14"/>
      <c r="HTC53" s="15"/>
      <c r="HTD53" s="15"/>
      <c r="HTE53" s="14"/>
      <c r="HTF53" s="15"/>
      <c r="HTG53" s="15"/>
      <c r="HTH53" s="14"/>
      <c r="HTI53" s="15"/>
      <c r="HTJ53" s="15"/>
      <c r="HTK53" s="14"/>
      <c r="HTL53" s="15"/>
      <c r="HTM53" s="15"/>
      <c r="HTN53" s="14"/>
      <c r="HTO53" s="15"/>
      <c r="HTP53" s="15"/>
      <c r="HTQ53" s="14"/>
      <c r="HTR53" s="15"/>
      <c r="HTS53" s="15"/>
      <c r="HTT53" s="14"/>
      <c r="HTU53" s="15"/>
      <c r="HTV53" s="15"/>
      <c r="HTW53" s="14"/>
      <c r="HTX53" s="15"/>
      <c r="HTY53" s="15"/>
      <c r="HTZ53" s="14"/>
      <c r="HUA53" s="15"/>
      <c r="HUB53" s="15"/>
      <c r="HUC53" s="14"/>
      <c r="HUD53" s="15"/>
      <c r="HUE53" s="15"/>
      <c r="HUF53" s="14"/>
      <c r="HUG53" s="15"/>
      <c r="HUH53" s="15"/>
      <c r="HUI53" s="14"/>
      <c r="HUJ53" s="15"/>
      <c r="HUK53" s="15"/>
      <c r="HUL53" s="14"/>
      <c r="HUM53" s="15"/>
      <c r="HUN53" s="15"/>
      <c r="HUO53" s="14"/>
      <c r="HUP53" s="15"/>
      <c r="HUQ53" s="15"/>
      <c r="HUR53" s="14"/>
      <c r="HUS53" s="15"/>
      <c r="HUT53" s="15"/>
      <c r="HUU53" s="14"/>
      <c r="HUV53" s="15"/>
      <c r="HUW53" s="15"/>
      <c r="HUX53" s="14"/>
      <c r="HUY53" s="15"/>
      <c r="HUZ53" s="15"/>
      <c r="HVA53" s="14"/>
      <c r="HVB53" s="15"/>
      <c r="HVC53" s="15"/>
      <c r="HVD53" s="14"/>
      <c r="HVE53" s="15"/>
      <c r="HVF53" s="15"/>
      <c r="HVG53" s="14"/>
      <c r="HVH53" s="15"/>
      <c r="HVI53" s="15"/>
      <c r="HVJ53" s="14"/>
      <c r="HVK53" s="15"/>
      <c r="HVL53" s="15"/>
      <c r="HVM53" s="14"/>
      <c r="HVN53" s="15"/>
      <c r="HVO53" s="15"/>
      <c r="HVP53" s="14"/>
      <c r="HVQ53" s="15"/>
      <c r="HVR53" s="15"/>
      <c r="HVS53" s="14"/>
      <c r="HVT53" s="15"/>
      <c r="HVU53" s="15"/>
      <c r="HVV53" s="14"/>
      <c r="HVW53" s="15"/>
      <c r="HVX53" s="15"/>
      <c r="HVY53" s="14"/>
      <c r="HVZ53" s="15"/>
      <c r="HWA53" s="15"/>
      <c r="HWB53" s="14"/>
      <c r="HWC53" s="15"/>
      <c r="HWD53" s="15"/>
      <c r="HWE53" s="14"/>
      <c r="HWF53" s="15"/>
      <c r="HWG53" s="15"/>
      <c r="HWH53" s="14"/>
      <c r="HWI53" s="15"/>
      <c r="HWJ53" s="15"/>
      <c r="HWK53" s="14"/>
      <c r="HWL53" s="15"/>
      <c r="HWM53" s="15"/>
      <c r="HWN53" s="14"/>
      <c r="HWO53" s="15"/>
      <c r="HWP53" s="15"/>
      <c r="HWQ53" s="14"/>
      <c r="HWR53" s="15"/>
      <c r="HWS53" s="15"/>
      <c r="HWT53" s="14"/>
      <c r="HWU53" s="15"/>
      <c r="HWV53" s="15"/>
      <c r="HWW53" s="14"/>
      <c r="HWX53" s="15"/>
      <c r="HWY53" s="15"/>
      <c r="HWZ53" s="14"/>
      <c r="HXA53" s="15"/>
      <c r="HXB53" s="15"/>
      <c r="HXC53" s="14"/>
      <c r="HXD53" s="15"/>
      <c r="HXE53" s="15"/>
      <c r="HXF53" s="14"/>
      <c r="HXG53" s="15"/>
      <c r="HXH53" s="15"/>
      <c r="HXI53" s="14"/>
      <c r="HXJ53" s="15"/>
      <c r="HXK53" s="15"/>
      <c r="HXL53" s="14"/>
      <c r="HXM53" s="15"/>
      <c r="HXN53" s="15"/>
      <c r="HXO53" s="14"/>
      <c r="HXP53" s="15"/>
      <c r="HXQ53" s="15"/>
      <c r="HXR53" s="14"/>
      <c r="HXS53" s="15"/>
      <c r="HXT53" s="15"/>
      <c r="HXU53" s="14"/>
      <c r="HXV53" s="15"/>
      <c r="HXW53" s="15"/>
      <c r="HXX53" s="14"/>
      <c r="HXY53" s="15"/>
      <c r="HXZ53" s="15"/>
      <c r="HYA53" s="14"/>
      <c r="HYB53" s="15"/>
      <c r="HYC53" s="15"/>
      <c r="HYD53" s="14"/>
      <c r="HYE53" s="15"/>
      <c r="HYF53" s="15"/>
      <c r="HYG53" s="14"/>
      <c r="HYH53" s="15"/>
      <c r="HYI53" s="15"/>
      <c r="HYJ53" s="14"/>
      <c r="HYK53" s="15"/>
      <c r="HYL53" s="15"/>
      <c r="HYM53" s="14"/>
      <c r="HYN53" s="15"/>
      <c r="HYO53" s="15"/>
      <c r="HYP53" s="14"/>
      <c r="HYQ53" s="15"/>
      <c r="HYR53" s="15"/>
      <c r="HYS53" s="14"/>
      <c r="HYT53" s="15"/>
      <c r="HYU53" s="15"/>
      <c r="HYV53" s="14"/>
      <c r="HYW53" s="15"/>
      <c r="HYX53" s="15"/>
      <c r="HYY53" s="14"/>
      <c r="HYZ53" s="15"/>
      <c r="HZA53" s="15"/>
      <c r="HZB53" s="14"/>
      <c r="HZC53" s="15"/>
      <c r="HZD53" s="15"/>
      <c r="HZE53" s="14"/>
      <c r="HZF53" s="15"/>
      <c r="HZG53" s="15"/>
      <c r="HZH53" s="14"/>
      <c r="HZI53" s="15"/>
      <c r="HZJ53" s="15"/>
      <c r="HZK53" s="14"/>
      <c r="HZL53" s="15"/>
      <c r="HZM53" s="15"/>
      <c r="HZN53" s="14"/>
      <c r="HZO53" s="15"/>
      <c r="HZP53" s="15"/>
      <c r="HZQ53" s="14"/>
      <c r="HZR53" s="15"/>
      <c r="HZS53" s="15"/>
      <c r="HZT53" s="14"/>
      <c r="HZU53" s="15"/>
      <c r="HZV53" s="15"/>
      <c r="HZW53" s="14"/>
      <c r="HZX53" s="15"/>
      <c r="HZY53" s="15"/>
      <c r="HZZ53" s="14"/>
      <c r="IAA53" s="15"/>
      <c r="IAB53" s="15"/>
      <c r="IAC53" s="14"/>
      <c r="IAD53" s="15"/>
      <c r="IAE53" s="15"/>
      <c r="IAF53" s="14"/>
      <c r="IAG53" s="15"/>
      <c r="IAH53" s="15"/>
      <c r="IAI53" s="14"/>
      <c r="IAJ53" s="15"/>
      <c r="IAK53" s="15"/>
      <c r="IAL53" s="14"/>
      <c r="IAM53" s="15"/>
      <c r="IAN53" s="15"/>
      <c r="IAO53" s="14"/>
      <c r="IAP53" s="15"/>
      <c r="IAQ53" s="15"/>
      <c r="IAR53" s="14"/>
      <c r="IAS53" s="15"/>
      <c r="IAT53" s="15"/>
      <c r="IAU53" s="14"/>
      <c r="IAV53" s="15"/>
      <c r="IAW53" s="15"/>
      <c r="IAX53" s="14"/>
      <c r="IAY53" s="15"/>
      <c r="IAZ53" s="15"/>
      <c r="IBA53" s="14"/>
      <c r="IBB53" s="15"/>
      <c r="IBC53" s="15"/>
      <c r="IBD53" s="14"/>
      <c r="IBE53" s="15"/>
      <c r="IBF53" s="15"/>
      <c r="IBG53" s="14"/>
      <c r="IBH53" s="15"/>
      <c r="IBI53" s="15"/>
      <c r="IBJ53" s="14"/>
      <c r="IBK53" s="15"/>
      <c r="IBL53" s="15"/>
      <c r="IBM53" s="14"/>
      <c r="IBN53" s="15"/>
      <c r="IBO53" s="15"/>
      <c r="IBP53" s="14"/>
      <c r="IBQ53" s="15"/>
      <c r="IBR53" s="15"/>
      <c r="IBS53" s="14"/>
      <c r="IBT53" s="15"/>
      <c r="IBU53" s="15"/>
      <c r="IBV53" s="14"/>
      <c r="IBW53" s="15"/>
      <c r="IBX53" s="15"/>
      <c r="IBY53" s="14"/>
      <c r="IBZ53" s="15"/>
      <c r="ICA53" s="15"/>
      <c r="ICB53" s="14"/>
      <c r="ICC53" s="15"/>
      <c r="ICD53" s="15"/>
      <c r="ICE53" s="14"/>
      <c r="ICF53" s="15"/>
      <c r="ICG53" s="15"/>
      <c r="ICH53" s="14"/>
      <c r="ICI53" s="15"/>
      <c r="ICJ53" s="15"/>
      <c r="ICK53" s="14"/>
      <c r="ICL53" s="15"/>
      <c r="ICM53" s="15"/>
      <c r="ICN53" s="14"/>
      <c r="ICO53" s="15"/>
      <c r="ICP53" s="15"/>
      <c r="ICQ53" s="14"/>
      <c r="ICR53" s="15"/>
      <c r="ICS53" s="15"/>
      <c r="ICT53" s="14"/>
      <c r="ICU53" s="15"/>
      <c r="ICV53" s="15"/>
      <c r="ICW53" s="14"/>
      <c r="ICX53" s="15"/>
      <c r="ICY53" s="15"/>
      <c r="ICZ53" s="14"/>
      <c r="IDA53" s="15"/>
      <c r="IDB53" s="15"/>
      <c r="IDC53" s="14"/>
      <c r="IDD53" s="15"/>
      <c r="IDE53" s="15"/>
      <c r="IDF53" s="14"/>
      <c r="IDG53" s="15"/>
      <c r="IDH53" s="15"/>
      <c r="IDI53" s="14"/>
      <c r="IDJ53" s="15"/>
      <c r="IDK53" s="15"/>
      <c r="IDL53" s="14"/>
      <c r="IDM53" s="15"/>
      <c r="IDN53" s="15"/>
      <c r="IDO53" s="14"/>
      <c r="IDP53" s="15"/>
      <c r="IDQ53" s="15"/>
      <c r="IDR53" s="14"/>
      <c r="IDS53" s="15"/>
      <c r="IDT53" s="15"/>
      <c r="IDU53" s="14"/>
      <c r="IDV53" s="15"/>
      <c r="IDW53" s="15"/>
      <c r="IDX53" s="14"/>
      <c r="IDY53" s="15"/>
      <c r="IDZ53" s="15"/>
      <c r="IEA53" s="14"/>
      <c r="IEB53" s="15"/>
      <c r="IEC53" s="15"/>
      <c r="IED53" s="14"/>
      <c r="IEE53" s="15"/>
      <c r="IEF53" s="15"/>
      <c r="IEG53" s="14"/>
      <c r="IEH53" s="15"/>
      <c r="IEI53" s="15"/>
      <c r="IEJ53" s="14"/>
      <c r="IEK53" s="15"/>
      <c r="IEL53" s="15"/>
      <c r="IEM53" s="14"/>
      <c r="IEN53" s="15"/>
      <c r="IEO53" s="15"/>
      <c r="IEP53" s="14"/>
      <c r="IEQ53" s="15"/>
      <c r="IER53" s="15"/>
      <c r="IES53" s="14"/>
      <c r="IET53" s="15"/>
      <c r="IEU53" s="15"/>
      <c r="IEV53" s="14"/>
      <c r="IEW53" s="15"/>
      <c r="IEX53" s="15"/>
      <c r="IEY53" s="14"/>
      <c r="IEZ53" s="15"/>
      <c r="IFA53" s="15"/>
      <c r="IFB53" s="14"/>
      <c r="IFC53" s="15"/>
      <c r="IFD53" s="15"/>
      <c r="IFE53" s="14"/>
      <c r="IFF53" s="15"/>
      <c r="IFG53" s="15"/>
      <c r="IFH53" s="14"/>
      <c r="IFI53" s="15"/>
      <c r="IFJ53" s="15"/>
      <c r="IFK53" s="14"/>
      <c r="IFL53" s="15"/>
      <c r="IFM53" s="15"/>
      <c r="IFN53" s="14"/>
      <c r="IFO53" s="15"/>
      <c r="IFP53" s="15"/>
      <c r="IFQ53" s="14"/>
      <c r="IFR53" s="15"/>
      <c r="IFS53" s="15"/>
      <c r="IFT53" s="14"/>
      <c r="IFU53" s="15"/>
      <c r="IFV53" s="15"/>
      <c r="IFW53" s="14"/>
      <c r="IFX53" s="15"/>
      <c r="IFY53" s="15"/>
      <c r="IFZ53" s="14"/>
      <c r="IGA53" s="15"/>
      <c r="IGB53" s="15"/>
      <c r="IGC53" s="14"/>
      <c r="IGD53" s="15"/>
      <c r="IGE53" s="15"/>
      <c r="IGF53" s="14"/>
      <c r="IGG53" s="15"/>
      <c r="IGH53" s="15"/>
      <c r="IGI53" s="14"/>
      <c r="IGJ53" s="15"/>
      <c r="IGK53" s="15"/>
      <c r="IGL53" s="14"/>
      <c r="IGM53" s="15"/>
      <c r="IGN53" s="15"/>
      <c r="IGO53" s="14"/>
      <c r="IGP53" s="15"/>
      <c r="IGQ53" s="15"/>
      <c r="IGR53" s="14"/>
      <c r="IGS53" s="15"/>
      <c r="IGT53" s="15"/>
      <c r="IGU53" s="14"/>
      <c r="IGV53" s="15"/>
      <c r="IGW53" s="15"/>
      <c r="IGX53" s="14"/>
      <c r="IGY53" s="15"/>
      <c r="IGZ53" s="15"/>
      <c r="IHA53" s="14"/>
      <c r="IHB53" s="15"/>
      <c r="IHC53" s="15"/>
      <c r="IHD53" s="14"/>
      <c r="IHE53" s="15"/>
      <c r="IHF53" s="15"/>
      <c r="IHG53" s="14"/>
      <c r="IHH53" s="15"/>
      <c r="IHI53" s="15"/>
      <c r="IHJ53" s="14"/>
      <c r="IHK53" s="15"/>
      <c r="IHL53" s="15"/>
      <c r="IHM53" s="14"/>
      <c r="IHN53" s="15"/>
      <c r="IHO53" s="15"/>
      <c r="IHP53" s="14"/>
      <c r="IHQ53" s="15"/>
      <c r="IHR53" s="15"/>
      <c r="IHS53" s="14"/>
      <c r="IHT53" s="15"/>
      <c r="IHU53" s="15"/>
      <c r="IHV53" s="14"/>
      <c r="IHW53" s="15"/>
      <c r="IHX53" s="15"/>
      <c r="IHY53" s="14"/>
      <c r="IHZ53" s="15"/>
      <c r="IIA53" s="15"/>
      <c r="IIB53" s="14"/>
      <c r="IIC53" s="15"/>
      <c r="IID53" s="15"/>
      <c r="IIE53" s="14"/>
      <c r="IIF53" s="15"/>
      <c r="IIG53" s="15"/>
      <c r="IIH53" s="14"/>
      <c r="III53" s="15"/>
      <c r="IIJ53" s="15"/>
      <c r="IIK53" s="14"/>
      <c r="IIL53" s="15"/>
      <c r="IIM53" s="15"/>
      <c r="IIN53" s="14"/>
      <c r="IIO53" s="15"/>
      <c r="IIP53" s="15"/>
      <c r="IIQ53" s="14"/>
      <c r="IIR53" s="15"/>
      <c r="IIS53" s="15"/>
      <c r="IIT53" s="14"/>
      <c r="IIU53" s="15"/>
      <c r="IIV53" s="15"/>
      <c r="IIW53" s="14"/>
      <c r="IIX53" s="15"/>
      <c r="IIY53" s="15"/>
      <c r="IIZ53" s="14"/>
      <c r="IJA53" s="15"/>
      <c r="IJB53" s="15"/>
      <c r="IJC53" s="14"/>
      <c r="IJD53" s="15"/>
      <c r="IJE53" s="15"/>
      <c r="IJF53" s="14"/>
      <c r="IJG53" s="15"/>
      <c r="IJH53" s="15"/>
      <c r="IJI53" s="14"/>
      <c r="IJJ53" s="15"/>
      <c r="IJK53" s="15"/>
      <c r="IJL53" s="14"/>
      <c r="IJM53" s="15"/>
      <c r="IJN53" s="15"/>
      <c r="IJO53" s="14"/>
      <c r="IJP53" s="15"/>
      <c r="IJQ53" s="15"/>
      <c r="IJR53" s="14"/>
      <c r="IJS53" s="15"/>
      <c r="IJT53" s="15"/>
      <c r="IJU53" s="14"/>
      <c r="IJV53" s="15"/>
      <c r="IJW53" s="15"/>
      <c r="IJX53" s="14"/>
      <c r="IJY53" s="15"/>
      <c r="IJZ53" s="15"/>
      <c r="IKA53" s="14"/>
      <c r="IKB53" s="15"/>
      <c r="IKC53" s="15"/>
      <c r="IKD53" s="14"/>
      <c r="IKE53" s="15"/>
      <c r="IKF53" s="15"/>
      <c r="IKG53" s="14"/>
      <c r="IKH53" s="15"/>
      <c r="IKI53" s="15"/>
      <c r="IKJ53" s="14"/>
      <c r="IKK53" s="15"/>
      <c r="IKL53" s="15"/>
      <c r="IKM53" s="14"/>
      <c r="IKN53" s="15"/>
      <c r="IKO53" s="15"/>
      <c r="IKP53" s="14"/>
      <c r="IKQ53" s="15"/>
      <c r="IKR53" s="15"/>
      <c r="IKS53" s="14"/>
      <c r="IKT53" s="15"/>
      <c r="IKU53" s="15"/>
      <c r="IKV53" s="14"/>
      <c r="IKW53" s="15"/>
      <c r="IKX53" s="15"/>
      <c r="IKY53" s="14"/>
      <c r="IKZ53" s="15"/>
      <c r="ILA53" s="15"/>
      <c r="ILB53" s="14"/>
      <c r="ILC53" s="15"/>
      <c r="ILD53" s="15"/>
      <c r="ILE53" s="14"/>
      <c r="ILF53" s="15"/>
      <c r="ILG53" s="15"/>
      <c r="ILH53" s="14"/>
      <c r="ILI53" s="15"/>
      <c r="ILJ53" s="15"/>
      <c r="ILK53" s="14"/>
      <c r="ILL53" s="15"/>
      <c r="ILM53" s="15"/>
      <c r="ILN53" s="14"/>
      <c r="ILO53" s="15"/>
      <c r="ILP53" s="15"/>
      <c r="ILQ53" s="14"/>
      <c r="ILR53" s="15"/>
      <c r="ILS53" s="15"/>
      <c r="ILT53" s="14"/>
      <c r="ILU53" s="15"/>
      <c r="ILV53" s="15"/>
      <c r="ILW53" s="14"/>
      <c r="ILX53" s="15"/>
      <c r="ILY53" s="15"/>
      <c r="ILZ53" s="14"/>
      <c r="IMA53" s="15"/>
      <c r="IMB53" s="15"/>
      <c r="IMC53" s="14"/>
      <c r="IMD53" s="15"/>
      <c r="IME53" s="15"/>
      <c r="IMF53" s="14"/>
      <c r="IMG53" s="15"/>
      <c r="IMH53" s="15"/>
      <c r="IMI53" s="14"/>
      <c r="IMJ53" s="15"/>
      <c r="IMK53" s="15"/>
      <c r="IML53" s="14"/>
      <c r="IMM53" s="15"/>
      <c r="IMN53" s="15"/>
      <c r="IMO53" s="14"/>
      <c r="IMP53" s="15"/>
      <c r="IMQ53" s="15"/>
      <c r="IMR53" s="14"/>
      <c r="IMS53" s="15"/>
      <c r="IMT53" s="15"/>
      <c r="IMU53" s="14"/>
      <c r="IMV53" s="15"/>
      <c r="IMW53" s="15"/>
      <c r="IMX53" s="14"/>
      <c r="IMY53" s="15"/>
      <c r="IMZ53" s="15"/>
      <c r="INA53" s="14"/>
      <c r="INB53" s="15"/>
      <c r="INC53" s="15"/>
      <c r="IND53" s="14"/>
      <c r="INE53" s="15"/>
      <c r="INF53" s="15"/>
      <c r="ING53" s="14"/>
      <c r="INH53" s="15"/>
      <c r="INI53" s="15"/>
      <c r="INJ53" s="14"/>
      <c r="INK53" s="15"/>
      <c r="INL53" s="15"/>
      <c r="INM53" s="14"/>
      <c r="INN53" s="15"/>
      <c r="INO53" s="15"/>
      <c r="INP53" s="14"/>
      <c r="INQ53" s="15"/>
      <c r="INR53" s="15"/>
      <c r="INS53" s="14"/>
      <c r="INT53" s="15"/>
      <c r="INU53" s="15"/>
      <c r="INV53" s="14"/>
      <c r="INW53" s="15"/>
      <c r="INX53" s="15"/>
      <c r="INY53" s="14"/>
      <c r="INZ53" s="15"/>
      <c r="IOA53" s="15"/>
      <c r="IOB53" s="14"/>
      <c r="IOC53" s="15"/>
      <c r="IOD53" s="15"/>
      <c r="IOE53" s="14"/>
      <c r="IOF53" s="15"/>
      <c r="IOG53" s="15"/>
      <c r="IOH53" s="14"/>
      <c r="IOI53" s="15"/>
      <c r="IOJ53" s="15"/>
      <c r="IOK53" s="14"/>
      <c r="IOL53" s="15"/>
      <c r="IOM53" s="15"/>
      <c r="ION53" s="14"/>
      <c r="IOO53" s="15"/>
      <c r="IOP53" s="15"/>
      <c r="IOQ53" s="14"/>
      <c r="IOR53" s="15"/>
      <c r="IOS53" s="15"/>
      <c r="IOT53" s="14"/>
      <c r="IOU53" s="15"/>
      <c r="IOV53" s="15"/>
      <c r="IOW53" s="14"/>
      <c r="IOX53" s="15"/>
      <c r="IOY53" s="15"/>
      <c r="IOZ53" s="14"/>
      <c r="IPA53" s="15"/>
      <c r="IPB53" s="15"/>
      <c r="IPC53" s="14"/>
      <c r="IPD53" s="15"/>
      <c r="IPE53" s="15"/>
      <c r="IPF53" s="14"/>
      <c r="IPG53" s="15"/>
      <c r="IPH53" s="15"/>
      <c r="IPI53" s="14"/>
      <c r="IPJ53" s="15"/>
      <c r="IPK53" s="15"/>
      <c r="IPL53" s="14"/>
      <c r="IPM53" s="15"/>
      <c r="IPN53" s="15"/>
      <c r="IPO53" s="14"/>
      <c r="IPP53" s="15"/>
      <c r="IPQ53" s="15"/>
      <c r="IPR53" s="14"/>
      <c r="IPS53" s="15"/>
      <c r="IPT53" s="15"/>
      <c r="IPU53" s="14"/>
      <c r="IPV53" s="15"/>
      <c r="IPW53" s="15"/>
      <c r="IPX53" s="14"/>
      <c r="IPY53" s="15"/>
      <c r="IPZ53" s="15"/>
      <c r="IQA53" s="14"/>
      <c r="IQB53" s="15"/>
      <c r="IQC53" s="15"/>
      <c r="IQD53" s="14"/>
      <c r="IQE53" s="15"/>
      <c r="IQF53" s="15"/>
      <c r="IQG53" s="14"/>
      <c r="IQH53" s="15"/>
      <c r="IQI53" s="15"/>
      <c r="IQJ53" s="14"/>
      <c r="IQK53" s="15"/>
      <c r="IQL53" s="15"/>
      <c r="IQM53" s="14"/>
      <c r="IQN53" s="15"/>
      <c r="IQO53" s="15"/>
      <c r="IQP53" s="14"/>
      <c r="IQQ53" s="15"/>
      <c r="IQR53" s="15"/>
      <c r="IQS53" s="14"/>
      <c r="IQT53" s="15"/>
      <c r="IQU53" s="15"/>
      <c r="IQV53" s="14"/>
      <c r="IQW53" s="15"/>
      <c r="IQX53" s="15"/>
      <c r="IQY53" s="14"/>
      <c r="IQZ53" s="15"/>
      <c r="IRA53" s="15"/>
      <c r="IRB53" s="14"/>
      <c r="IRC53" s="15"/>
      <c r="IRD53" s="15"/>
      <c r="IRE53" s="14"/>
      <c r="IRF53" s="15"/>
      <c r="IRG53" s="15"/>
      <c r="IRH53" s="14"/>
      <c r="IRI53" s="15"/>
      <c r="IRJ53" s="15"/>
      <c r="IRK53" s="14"/>
      <c r="IRL53" s="15"/>
      <c r="IRM53" s="15"/>
      <c r="IRN53" s="14"/>
      <c r="IRO53" s="15"/>
      <c r="IRP53" s="15"/>
      <c r="IRQ53" s="14"/>
      <c r="IRR53" s="15"/>
      <c r="IRS53" s="15"/>
      <c r="IRT53" s="14"/>
      <c r="IRU53" s="15"/>
      <c r="IRV53" s="15"/>
      <c r="IRW53" s="14"/>
      <c r="IRX53" s="15"/>
      <c r="IRY53" s="15"/>
      <c r="IRZ53" s="14"/>
      <c r="ISA53" s="15"/>
      <c r="ISB53" s="15"/>
      <c r="ISC53" s="14"/>
      <c r="ISD53" s="15"/>
      <c r="ISE53" s="15"/>
      <c r="ISF53" s="14"/>
      <c r="ISG53" s="15"/>
      <c r="ISH53" s="15"/>
      <c r="ISI53" s="14"/>
      <c r="ISJ53" s="15"/>
      <c r="ISK53" s="15"/>
      <c r="ISL53" s="14"/>
      <c r="ISM53" s="15"/>
      <c r="ISN53" s="15"/>
      <c r="ISO53" s="14"/>
      <c r="ISP53" s="15"/>
      <c r="ISQ53" s="15"/>
      <c r="ISR53" s="14"/>
      <c r="ISS53" s="15"/>
      <c r="IST53" s="15"/>
      <c r="ISU53" s="14"/>
      <c r="ISV53" s="15"/>
      <c r="ISW53" s="15"/>
      <c r="ISX53" s="14"/>
      <c r="ISY53" s="15"/>
      <c r="ISZ53" s="15"/>
      <c r="ITA53" s="14"/>
      <c r="ITB53" s="15"/>
      <c r="ITC53" s="15"/>
      <c r="ITD53" s="14"/>
      <c r="ITE53" s="15"/>
      <c r="ITF53" s="15"/>
      <c r="ITG53" s="14"/>
      <c r="ITH53" s="15"/>
      <c r="ITI53" s="15"/>
      <c r="ITJ53" s="14"/>
      <c r="ITK53" s="15"/>
      <c r="ITL53" s="15"/>
      <c r="ITM53" s="14"/>
      <c r="ITN53" s="15"/>
      <c r="ITO53" s="15"/>
      <c r="ITP53" s="14"/>
      <c r="ITQ53" s="15"/>
      <c r="ITR53" s="15"/>
      <c r="ITS53" s="14"/>
      <c r="ITT53" s="15"/>
      <c r="ITU53" s="15"/>
      <c r="ITV53" s="14"/>
      <c r="ITW53" s="15"/>
      <c r="ITX53" s="15"/>
      <c r="ITY53" s="14"/>
      <c r="ITZ53" s="15"/>
      <c r="IUA53" s="15"/>
      <c r="IUB53" s="14"/>
      <c r="IUC53" s="15"/>
      <c r="IUD53" s="15"/>
      <c r="IUE53" s="14"/>
      <c r="IUF53" s="15"/>
      <c r="IUG53" s="15"/>
      <c r="IUH53" s="14"/>
      <c r="IUI53" s="15"/>
      <c r="IUJ53" s="15"/>
      <c r="IUK53" s="14"/>
      <c r="IUL53" s="15"/>
      <c r="IUM53" s="15"/>
      <c r="IUN53" s="14"/>
      <c r="IUO53" s="15"/>
      <c r="IUP53" s="15"/>
      <c r="IUQ53" s="14"/>
      <c r="IUR53" s="15"/>
      <c r="IUS53" s="15"/>
      <c r="IUT53" s="14"/>
      <c r="IUU53" s="15"/>
      <c r="IUV53" s="15"/>
      <c r="IUW53" s="14"/>
      <c r="IUX53" s="15"/>
      <c r="IUY53" s="15"/>
      <c r="IUZ53" s="14"/>
      <c r="IVA53" s="15"/>
      <c r="IVB53" s="15"/>
      <c r="IVC53" s="14"/>
      <c r="IVD53" s="15"/>
      <c r="IVE53" s="15"/>
      <c r="IVF53" s="14"/>
      <c r="IVG53" s="15"/>
      <c r="IVH53" s="15"/>
      <c r="IVI53" s="14"/>
      <c r="IVJ53" s="15"/>
      <c r="IVK53" s="15"/>
      <c r="IVL53" s="14"/>
      <c r="IVM53" s="15"/>
      <c r="IVN53" s="15"/>
      <c r="IVO53" s="14"/>
      <c r="IVP53" s="15"/>
      <c r="IVQ53" s="15"/>
      <c r="IVR53" s="14"/>
      <c r="IVS53" s="15"/>
      <c r="IVT53" s="15"/>
      <c r="IVU53" s="14"/>
      <c r="IVV53" s="15"/>
      <c r="IVW53" s="15"/>
      <c r="IVX53" s="14"/>
      <c r="IVY53" s="15"/>
      <c r="IVZ53" s="15"/>
      <c r="IWA53" s="14"/>
      <c r="IWB53" s="15"/>
      <c r="IWC53" s="15"/>
      <c r="IWD53" s="14"/>
      <c r="IWE53" s="15"/>
      <c r="IWF53" s="15"/>
      <c r="IWG53" s="14"/>
      <c r="IWH53" s="15"/>
      <c r="IWI53" s="15"/>
      <c r="IWJ53" s="14"/>
      <c r="IWK53" s="15"/>
      <c r="IWL53" s="15"/>
      <c r="IWM53" s="14"/>
      <c r="IWN53" s="15"/>
      <c r="IWO53" s="15"/>
      <c r="IWP53" s="14"/>
      <c r="IWQ53" s="15"/>
      <c r="IWR53" s="15"/>
      <c r="IWS53" s="14"/>
      <c r="IWT53" s="15"/>
      <c r="IWU53" s="15"/>
      <c r="IWV53" s="14"/>
      <c r="IWW53" s="15"/>
      <c r="IWX53" s="15"/>
      <c r="IWY53" s="14"/>
      <c r="IWZ53" s="15"/>
      <c r="IXA53" s="15"/>
      <c r="IXB53" s="14"/>
      <c r="IXC53" s="15"/>
      <c r="IXD53" s="15"/>
      <c r="IXE53" s="14"/>
      <c r="IXF53" s="15"/>
      <c r="IXG53" s="15"/>
      <c r="IXH53" s="14"/>
      <c r="IXI53" s="15"/>
      <c r="IXJ53" s="15"/>
      <c r="IXK53" s="14"/>
      <c r="IXL53" s="15"/>
      <c r="IXM53" s="15"/>
      <c r="IXN53" s="14"/>
      <c r="IXO53" s="15"/>
      <c r="IXP53" s="15"/>
      <c r="IXQ53" s="14"/>
      <c r="IXR53" s="15"/>
      <c r="IXS53" s="15"/>
      <c r="IXT53" s="14"/>
      <c r="IXU53" s="15"/>
      <c r="IXV53" s="15"/>
      <c r="IXW53" s="14"/>
      <c r="IXX53" s="15"/>
      <c r="IXY53" s="15"/>
      <c r="IXZ53" s="14"/>
      <c r="IYA53" s="15"/>
      <c r="IYB53" s="15"/>
      <c r="IYC53" s="14"/>
      <c r="IYD53" s="15"/>
      <c r="IYE53" s="15"/>
      <c r="IYF53" s="14"/>
      <c r="IYG53" s="15"/>
      <c r="IYH53" s="15"/>
      <c r="IYI53" s="14"/>
      <c r="IYJ53" s="15"/>
      <c r="IYK53" s="15"/>
      <c r="IYL53" s="14"/>
      <c r="IYM53" s="15"/>
      <c r="IYN53" s="15"/>
      <c r="IYO53" s="14"/>
      <c r="IYP53" s="15"/>
      <c r="IYQ53" s="15"/>
      <c r="IYR53" s="14"/>
      <c r="IYS53" s="15"/>
      <c r="IYT53" s="15"/>
      <c r="IYU53" s="14"/>
      <c r="IYV53" s="15"/>
      <c r="IYW53" s="15"/>
      <c r="IYX53" s="14"/>
      <c r="IYY53" s="15"/>
      <c r="IYZ53" s="15"/>
      <c r="IZA53" s="14"/>
      <c r="IZB53" s="15"/>
      <c r="IZC53" s="15"/>
      <c r="IZD53" s="14"/>
      <c r="IZE53" s="15"/>
      <c r="IZF53" s="15"/>
      <c r="IZG53" s="14"/>
      <c r="IZH53" s="15"/>
      <c r="IZI53" s="15"/>
      <c r="IZJ53" s="14"/>
      <c r="IZK53" s="15"/>
      <c r="IZL53" s="15"/>
      <c r="IZM53" s="14"/>
      <c r="IZN53" s="15"/>
      <c r="IZO53" s="15"/>
      <c r="IZP53" s="14"/>
      <c r="IZQ53" s="15"/>
      <c r="IZR53" s="15"/>
      <c r="IZS53" s="14"/>
      <c r="IZT53" s="15"/>
      <c r="IZU53" s="15"/>
      <c r="IZV53" s="14"/>
      <c r="IZW53" s="15"/>
      <c r="IZX53" s="15"/>
      <c r="IZY53" s="14"/>
      <c r="IZZ53" s="15"/>
      <c r="JAA53" s="15"/>
      <c r="JAB53" s="14"/>
      <c r="JAC53" s="15"/>
      <c r="JAD53" s="15"/>
      <c r="JAE53" s="14"/>
      <c r="JAF53" s="15"/>
      <c r="JAG53" s="15"/>
      <c r="JAH53" s="14"/>
      <c r="JAI53" s="15"/>
      <c r="JAJ53" s="15"/>
      <c r="JAK53" s="14"/>
      <c r="JAL53" s="15"/>
      <c r="JAM53" s="15"/>
      <c r="JAN53" s="14"/>
      <c r="JAO53" s="15"/>
      <c r="JAP53" s="15"/>
      <c r="JAQ53" s="14"/>
      <c r="JAR53" s="15"/>
      <c r="JAS53" s="15"/>
      <c r="JAT53" s="14"/>
      <c r="JAU53" s="15"/>
      <c r="JAV53" s="15"/>
      <c r="JAW53" s="14"/>
      <c r="JAX53" s="15"/>
      <c r="JAY53" s="15"/>
      <c r="JAZ53" s="14"/>
      <c r="JBA53" s="15"/>
      <c r="JBB53" s="15"/>
      <c r="JBC53" s="14"/>
      <c r="JBD53" s="15"/>
      <c r="JBE53" s="15"/>
      <c r="JBF53" s="14"/>
      <c r="JBG53" s="15"/>
      <c r="JBH53" s="15"/>
      <c r="JBI53" s="14"/>
      <c r="JBJ53" s="15"/>
      <c r="JBK53" s="15"/>
      <c r="JBL53" s="14"/>
      <c r="JBM53" s="15"/>
      <c r="JBN53" s="15"/>
      <c r="JBO53" s="14"/>
      <c r="JBP53" s="15"/>
      <c r="JBQ53" s="15"/>
      <c r="JBR53" s="14"/>
      <c r="JBS53" s="15"/>
      <c r="JBT53" s="15"/>
      <c r="JBU53" s="14"/>
      <c r="JBV53" s="15"/>
      <c r="JBW53" s="15"/>
      <c r="JBX53" s="14"/>
      <c r="JBY53" s="15"/>
      <c r="JBZ53" s="15"/>
      <c r="JCA53" s="14"/>
      <c r="JCB53" s="15"/>
      <c r="JCC53" s="15"/>
      <c r="JCD53" s="14"/>
      <c r="JCE53" s="15"/>
      <c r="JCF53" s="15"/>
      <c r="JCG53" s="14"/>
      <c r="JCH53" s="15"/>
      <c r="JCI53" s="15"/>
      <c r="JCJ53" s="14"/>
      <c r="JCK53" s="15"/>
      <c r="JCL53" s="15"/>
      <c r="JCM53" s="14"/>
      <c r="JCN53" s="15"/>
      <c r="JCO53" s="15"/>
      <c r="JCP53" s="14"/>
      <c r="JCQ53" s="15"/>
      <c r="JCR53" s="15"/>
      <c r="JCS53" s="14"/>
      <c r="JCT53" s="15"/>
      <c r="JCU53" s="15"/>
      <c r="JCV53" s="14"/>
      <c r="JCW53" s="15"/>
      <c r="JCX53" s="15"/>
      <c r="JCY53" s="14"/>
      <c r="JCZ53" s="15"/>
      <c r="JDA53" s="15"/>
      <c r="JDB53" s="14"/>
      <c r="JDC53" s="15"/>
      <c r="JDD53" s="15"/>
      <c r="JDE53" s="14"/>
      <c r="JDF53" s="15"/>
      <c r="JDG53" s="15"/>
      <c r="JDH53" s="14"/>
      <c r="JDI53" s="15"/>
      <c r="JDJ53" s="15"/>
      <c r="JDK53" s="14"/>
      <c r="JDL53" s="15"/>
      <c r="JDM53" s="15"/>
      <c r="JDN53" s="14"/>
      <c r="JDO53" s="15"/>
      <c r="JDP53" s="15"/>
      <c r="JDQ53" s="14"/>
      <c r="JDR53" s="15"/>
      <c r="JDS53" s="15"/>
      <c r="JDT53" s="14"/>
      <c r="JDU53" s="15"/>
      <c r="JDV53" s="15"/>
      <c r="JDW53" s="14"/>
      <c r="JDX53" s="15"/>
      <c r="JDY53" s="15"/>
      <c r="JDZ53" s="14"/>
      <c r="JEA53" s="15"/>
      <c r="JEB53" s="15"/>
      <c r="JEC53" s="14"/>
      <c r="JED53" s="15"/>
      <c r="JEE53" s="15"/>
      <c r="JEF53" s="14"/>
      <c r="JEG53" s="15"/>
      <c r="JEH53" s="15"/>
      <c r="JEI53" s="14"/>
      <c r="JEJ53" s="15"/>
      <c r="JEK53" s="15"/>
      <c r="JEL53" s="14"/>
      <c r="JEM53" s="15"/>
      <c r="JEN53" s="15"/>
      <c r="JEO53" s="14"/>
      <c r="JEP53" s="15"/>
      <c r="JEQ53" s="15"/>
      <c r="JER53" s="14"/>
      <c r="JES53" s="15"/>
      <c r="JET53" s="15"/>
      <c r="JEU53" s="14"/>
      <c r="JEV53" s="15"/>
      <c r="JEW53" s="15"/>
      <c r="JEX53" s="14"/>
      <c r="JEY53" s="15"/>
      <c r="JEZ53" s="15"/>
      <c r="JFA53" s="14"/>
      <c r="JFB53" s="15"/>
      <c r="JFC53" s="15"/>
      <c r="JFD53" s="14"/>
      <c r="JFE53" s="15"/>
      <c r="JFF53" s="15"/>
      <c r="JFG53" s="14"/>
      <c r="JFH53" s="15"/>
      <c r="JFI53" s="15"/>
      <c r="JFJ53" s="14"/>
      <c r="JFK53" s="15"/>
      <c r="JFL53" s="15"/>
      <c r="JFM53" s="14"/>
      <c r="JFN53" s="15"/>
      <c r="JFO53" s="15"/>
      <c r="JFP53" s="14"/>
      <c r="JFQ53" s="15"/>
      <c r="JFR53" s="15"/>
      <c r="JFS53" s="14"/>
      <c r="JFT53" s="15"/>
      <c r="JFU53" s="15"/>
      <c r="JFV53" s="14"/>
      <c r="JFW53" s="15"/>
      <c r="JFX53" s="15"/>
      <c r="JFY53" s="14"/>
      <c r="JFZ53" s="15"/>
      <c r="JGA53" s="15"/>
      <c r="JGB53" s="14"/>
      <c r="JGC53" s="15"/>
      <c r="JGD53" s="15"/>
      <c r="JGE53" s="14"/>
      <c r="JGF53" s="15"/>
      <c r="JGG53" s="15"/>
      <c r="JGH53" s="14"/>
      <c r="JGI53" s="15"/>
      <c r="JGJ53" s="15"/>
      <c r="JGK53" s="14"/>
      <c r="JGL53" s="15"/>
      <c r="JGM53" s="15"/>
      <c r="JGN53" s="14"/>
      <c r="JGO53" s="15"/>
      <c r="JGP53" s="15"/>
      <c r="JGQ53" s="14"/>
      <c r="JGR53" s="15"/>
      <c r="JGS53" s="15"/>
      <c r="JGT53" s="14"/>
      <c r="JGU53" s="15"/>
      <c r="JGV53" s="15"/>
      <c r="JGW53" s="14"/>
      <c r="JGX53" s="15"/>
      <c r="JGY53" s="15"/>
      <c r="JGZ53" s="14"/>
      <c r="JHA53" s="15"/>
      <c r="JHB53" s="15"/>
      <c r="JHC53" s="14"/>
      <c r="JHD53" s="15"/>
      <c r="JHE53" s="15"/>
      <c r="JHF53" s="14"/>
      <c r="JHG53" s="15"/>
      <c r="JHH53" s="15"/>
      <c r="JHI53" s="14"/>
      <c r="JHJ53" s="15"/>
      <c r="JHK53" s="15"/>
      <c r="JHL53" s="14"/>
      <c r="JHM53" s="15"/>
      <c r="JHN53" s="15"/>
      <c r="JHO53" s="14"/>
      <c r="JHP53" s="15"/>
      <c r="JHQ53" s="15"/>
      <c r="JHR53" s="14"/>
      <c r="JHS53" s="15"/>
      <c r="JHT53" s="15"/>
      <c r="JHU53" s="14"/>
      <c r="JHV53" s="15"/>
      <c r="JHW53" s="15"/>
      <c r="JHX53" s="14"/>
      <c r="JHY53" s="15"/>
      <c r="JHZ53" s="15"/>
      <c r="JIA53" s="14"/>
      <c r="JIB53" s="15"/>
      <c r="JIC53" s="15"/>
      <c r="JID53" s="14"/>
      <c r="JIE53" s="15"/>
      <c r="JIF53" s="15"/>
      <c r="JIG53" s="14"/>
      <c r="JIH53" s="15"/>
      <c r="JII53" s="15"/>
      <c r="JIJ53" s="14"/>
      <c r="JIK53" s="15"/>
      <c r="JIL53" s="15"/>
      <c r="JIM53" s="14"/>
      <c r="JIN53" s="15"/>
      <c r="JIO53" s="15"/>
      <c r="JIP53" s="14"/>
      <c r="JIQ53" s="15"/>
      <c r="JIR53" s="15"/>
      <c r="JIS53" s="14"/>
      <c r="JIT53" s="15"/>
      <c r="JIU53" s="15"/>
      <c r="JIV53" s="14"/>
      <c r="JIW53" s="15"/>
      <c r="JIX53" s="15"/>
      <c r="JIY53" s="14"/>
      <c r="JIZ53" s="15"/>
      <c r="JJA53" s="15"/>
      <c r="JJB53" s="14"/>
      <c r="JJC53" s="15"/>
      <c r="JJD53" s="15"/>
      <c r="JJE53" s="14"/>
      <c r="JJF53" s="15"/>
      <c r="JJG53" s="15"/>
      <c r="JJH53" s="14"/>
      <c r="JJI53" s="15"/>
      <c r="JJJ53" s="15"/>
      <c r="JJK53" s="14"/>
      <c r="JJL53" s="15"/>
      <c r="JJM53" s="15"/>
      <c r="JJN53" s="14"/>
      <c r="JJO53" s="15"/>
      <c r="JJP53" s="15"/>
      <c r="JJQ53" s="14"/>
      <c r="JJR53" s="15"/>
      <c r="JJS53" s="15"/>
      <c r="JJT53" s="14"/>
      <c r="JJU53" s="15"/>
      <c r="JJV53" s="15"/>
      <c r="JJW53" s="14"/>
      <c r="JJX53" s="15"/>
      <c r="JJY53" s="15"/>
      <c r="JJZ53" s="14"/>
      <c r="JKA53" s="15"/>
      <c r="JKB53" s="15"/>
      <c r="JKC53" s="14"/>
      <c r="JKD53" s="15"/>
      <c r="JKE53" s="15"/>
      <c r="JKF53" s="14"/>
      <c r="JKG53" s="15"/>
      <c r="JKH53" s="15"/>
      <c r="JKI53" s="14"/>
      <c r="JKJ53" s="15"/>
      <c r="JKK53" s="15"/>
      <c r="JKL53" s="14"/>
      <c r="JKM53" s="15"/>
      <c r="JKN53" s="15"/>
      <c r="JKO53" s="14"/>
      <c r="JKP53" s="15"/>
      <c r="JKQ53" s="15"/>
      <c r="JKR53" s="14"/>
      <c r="JKS53" s="15"/>
      <c r="JKT53" s="15"/>
      <c r="JKU53" s="14"/>
      <c r="JKV53" s="15"/>
      <c r="JKW53" s="15"/>
      <c r="JKX53" s="14"/>
      <c r="JKY53" s="15"/>
      <c r="JKZ53" s="15"/>
      <c r="JLA53" s="14"/>
      <c r="JLB53" s="15"/>
      <c r="JLC53" s="15"/>
      <c r="JLD53" s="14"/>
      <c r="JLE53" s="15"/>
      <c r="JLF53" s="15"/>
      <c r="JLG53" s="14"/>
      <c r="JLH53" s="15"/>
      <c r="JLI53" s="15"/>
      <c r="JLJ53" s="14"/>
      <c r="JLK53" s="15"/>
      <c r="JLL53" s="15"/>
      <c r="JLM53" s="14"/>
      <c r="JLN53" s="15"/>
      <c r="JLO53" s="15"/>
      <c r="JLP53" s="14"/>
      <c r="JLQ53" s="15"/>
      <c r="JLR53" s="15"/>
      <c r="JLS53" s="14"/>
      <c r="JLT53" s="15"/>
      <c r="JLU53" s="15"/>
      <c r="JLV53" s="14"/>
      <c r="JLW53" s="15"/>
      <c r="JLX53" s="15"/>
      <c r="JLY53" s="14"/>
      <c r="JLZ53" s="15"/>
      <c r="JMA53" s="15"/>
      <c r="JMB53" s="14"/>
      <c r="JMC53" s="15"/>
      <c r="JMD53" s="15"/>
      <c r="JME53" s="14"/>
      <c r="JMF53" s="15"/>
      <c r="JMG53" s="15"/>
      <c r="JMH53" s="14"/>
      <c r="JMI53" s="15"/>
      <c r="JMJ53" s="15"/>
      <c r="JMK53" s="14"/>
      <c r="JML53" s="15"/>
      <c r="JMM53" s="15"/>
      <c r="JMN53" s="14"/>
      <c r="JMO53" s="15"/>
      <c r="JMP53" s="15"/>
      <c r="JMQ53" s="14"/>
      <c r="JMR53" s="15"/>
      <c r="JMS53" s="15"/>
      <c r="JMT53" s="14"/>
      <c r="JMU53" s="15"/>
      <c r="JMV53" s="15"/>
      <c r="JMW53" s="14"/>
      <c r="JMX53" s="15"/>
      <c r="JMY53" s="15"/>
      <c r="JMZ53" s="14"/>
      <c r="JNA53" s="15"/>
      <c r="JNB53" s="15"/>
      <c r="JNC53" s="14"/>
      <c r="JND53" s="15"/>
      <c r="JNE53" s="15"/>
      <c r="JNF53" s="14"/>
      <c r="JNG53" s="15"/>
      <c r="JNH53" s="15"/>
      <c r="JNI53" s="14"/>
      <c r="JNJ53" s="15"/>
      <c r="JNK53" s="15"/>
      <c r="JNL53" s="14"/>
      <c r="JNM53" s="15"/>
      <c r="JNN53" s="15"/>
      <c r="JNO53" s="14"/>
      <c r="JNP53" s="15"/>
      <c r="JNQ53" s="15"/>
      <c r="JNR53" s="14"/>
      <c r="JNS53" s="15"/>
      <c r="JNT53" s="15"/>
      <c r="JNU53" s="14"/>
      <c r="JNV53" s="15"/>
      <c r="JNW53" s="15"/>
      <c r="JNX53" s="14"/>
      <c r="JNY53" s="15"/>
      <c r="JNZ53" s="15"/>
      <c r="JOA53" s="14"/>
      <c r="JOB53" s="15"/>
      <c r="JOC53" s="15"/>
      <c r="JOD53" s="14"/>
      <c r="JOE53" s="15"/>
      <c r="JOF53" s="15"/>
      <c r="JOG53" s="14"/>
      <c r="JOH53" s="15"/>
      <c r="JOI53" s="15"/>
      <c r="JOJ53" s="14"/>
      <c r="JOK53" s="15"/>
      <c r="JOL53" s="15"/>
      <c r="JOM53" s="14"/>
      <c r="JON53" s="15"/>
      <c r="JOO53" s="15"/>
      <c r="JOP53" s="14"/>
      <c r="JOQ53" s="15"/>
      <c r="JOR53" s="15"/>
      <c r="JOS53" s="14"/>
      <c r="JOT53" s="15"/>
      <c r="JOU53" s="15"/>
      <c r="JOV53" s="14"/>
      <c r="JOW53" s="15"/>
      <c r="JOX53" s="15"/>
      <c r="JOY53" s="14"/>
      <c r="JOZ53" s="15"/>
      <c r="JPA53" s="15"/>
      <c r="JPB53" s="14"/>
      <c r="JPC53" s="15"/>
      <c r="JPD53" s="15"/>
      <c r="JPE53" s="14"/>
      <c r="JPF53" s="15"/>
      <c r="JPG53" s="15"/>
      <c r="JPH53" s="14"/>
      <c r="JPI53" s="15"/>
      <c r="JPJ53" s="15"/>
      <c r="JPK53" s="14"/>
      <c r="JPL53" s="15"/>
      <c r="JPM53" s="15"/>
      <c r="JPN53" s="14"/>
      <c r="JPO53" s="15"/>
      <c r="JPP53" s="15"/>
      <c r="JPQ53" s="14"/>
      <c r="JPR53" s="15"/>
      <c r="JPS53" s="15"/>
      <c r="JPT53" s="14"/>
      <c r="JPU53" s="15"/>
      <c r="JPV53" s="15"/>
      <c r="JPW53" s="14"/>
      <c r="JPX53" s="15"/>
      <c r="JPY53" s="15"/>
      <c r="JPZ53" s="14"/>
      <c r="JQA53" s="15"/>
      <c r="JQB53" s="15"/>
      <c r="JQC53" s="14"/>
      <c r="JQD53" s="15"/>
      <c r="JQE53" s="15"/>
      <c r="JQF53" s="14"/>
      <c r="JQG53" s="15"/>
      <c r="JQH53" s="15"/>
      <c r="JQI53" s="14"/>
      <c r="JQJ53" s="15"/>
      <c r="JQK53" s="15"/>
      <c r="JQL53" s="14"/>
      <c r="JQM53" s="15"/>
      <c r="JQN53" s="15"/>
      <c r="JQO53" s="14"/>
      <c r="JQP53" s="15"/>
      <c r="JQQ53" s="15"/>
      <c r="JQR53" s="14"/>
      <c r="JQS53" s="15"/>
      <c r="JQT53" s="15"/>
      <c r="JQU53" s="14"/>
      <c r="JQV53" s="15"/>
      <c r="JQW53" s="15"/>
      <c r="JQX53" s="14"/>
      <c r="JQY53" s="15"/>
      <c r="JQZ53" s="15"/>
      <c r="JRA53" s="14"/>
      <c r="JRB53" s="15"/>
      <c r="JRC53" s="15"/>
      <c r="JRD53" s="14"/>
      <c r="JRE53" s="15"/>
      <c r="JRF53" s="15"/>
      <c r="JRG53" s="14"/>
      <c r="JRH53" s="15"/>
      <c r="JRI53" s="15"/>
      <c r="JRJ53" s="14"/>
      <c r="JRK53" s="15"/>
      <c r="JRL53" s="15"/>
      <c r="JRM53" s="14"/>
      <c r="JRN53" s="15"/>
      <c r="JRO53" s="15"/>
      <c r="JRP53" s="14"/>
      <c r="JRQ53" s="15"/>
      <c r="JRR53" s="15"/>
      <c r="JRS53" s="14"/>
      <c r="JRT53" s="15"/>
      <c r="JRU53" s="15"/>
      <c r="JRV53" s="14"/>
      <c r="JRW53" s="15"/>
      <c r="JRX53" s="15"/>
      <c r="JRY53" s="14"/>
      <c r="JRZ53" s="15"/>
      <c r="JSA53" s="15"/>
      <c r="JSB53" s="14"/>
      <c r="JSC53" s="15"/>
      <c r="JSD53" s="15"/>
      <c r="JSE53" s="14"/>
      <c r="JSF53" s="15"/>
      <c r="JSG53" s="15"/>
      <c r="JSH53" s="14"/>
      <c r="JSI53" s="15"/>
      <c r="JSJ53" s="15"/>
      <c r="JSK53" s="14"/>
      <c r="JSL53" s="15"/>
      <c r="JSM53" s="15"/>
      <c r="JSN53" s="14"/>
      <c r="JSO53" s="15"/>
      <c r="JSP53" s="15"/>
      <c r="JSQ53" s="14"/>
      <c r="JSR53" s="15"/>
      <c r="JSS53" s="15"/>
      <c r="JST53" s="14"/>
      <c r="JSU53" s="15"/>
      <c r="JSV53" s="15"/>
      <c r="JSW53" s="14"/>
      <c r="JSX53" s="15"/>
      <c r="JSY53" s="15"/>
      <c r="JSZ53" s="14"/>
      <c r="JTA53" s="15"/>
      <c r="JTB53" s="15"/>
      <c r="JTC53" s="14"/>
      <c r="JTD53" s="15"/>
      <c r="JTE53" s="15"/>
      <c r="JTF53" s="14"/>
      <c r="JTG53" s="15"/>
      <c r="JTH53" s="15"/>
      <c r="JTI53" s="14"/>
      <c r="JTJ53" s="15"/>
      <c r="JTK53" s="15"/>
      <c r="JTL53" s="14"/>
      <c r="JTM53" s="15"/>
      <c r="JTN53" s="15"/>
      <c r="JTO53" s="14"/>
      <c r="JTP53" s="15"/>
      <c r="JTQ53" s="15"/>
      <c r="JTR53" s="14"/>
      <c r="JTS53" s="15"/>
      <c r="JTT53" s="15"/>
      <c r="JTU53" s="14"/>
      <c r="JTV53" s="15"/>
      <c r="JTW53" s="15"/>
      <c r="JTX53" s="14"/>
      <c r="JTY53" s="15"/>
      <c r="JTZ53" s="15"/>
      <c r="JUA53" s="14"/>
      <c r="JUB53" s="15"/>
      <c r="JUC53" s="15"/>
      <c r="JUD53" s="14"/>
      <c r="JUE53" s="15"/>
      <c r="JUF53" s="15"/>
      <c r="JUG53" s="14"/>
      <c r="JUH53" s="15"/>
      <c r="JUI53" s="15"/>
      <c r="JUJ53" s="14"/>
      <c r="JUK53" s="15"/>
      <c r="JUL53" s="15"/>
      <c r="JUM53" s="14"/>
      <c r="JUN53" s="15"/>
      <c r="JUO53" s="15"/>
      <c r="JUP53" s="14"/>
      <c r="JUQ53" s="15"/>
      <c r="JUR53" s="15"/>
      <c r="JUS53" s="14"/>
      <c r="JUT53" s="15"/>
      <c r="JUU53" s="15"/>
      <c r="JUV53" s="14"/>
      <c r="JUW53" s="15"/>
      <c r="JUX53" s="15"/>
      <c r="JUY53" s="14"/>
      <c r="JUZ53" s="15"/>
      <c r="JVA53" s="15"/>
      <c r="JVB53" s="14"/>
      <c r="JVC53" s="15"/>
      <c r="JVD53" s="15"/>
      <c r="JVE53" s="14"/>
      <c r="JVF53" s="15"/>
      <c r="JVG53" s="15"/>
      <c r="JVH53" s="14"/>
      <c r="JVI53" s="15"/>
      <c r="JVJ53" s="15"/>
      <c r="JVK53" s="14"/>
      <c r="JVL53" s="15"/>
      <c r="JVM53" s="15"/>
      <c r="JVN53" s="14"/>
      <c r="JVO53" s="15"/>
      <c r="JVP53" s="15"/>
      <c r="JVQ53" s="14"/>
      <c r="JVR53" s="15"/>
      <c r="JVS53" s="15"/>
      <c r="JVT53" s="14"/>
      <c r="JVU53" s="15"/>
      <c r="JVV53" s="15"/>
      <c r="JVW53" s="14"/>
      <c r="JVX53" s="15"/>
      <c r="JVY53" s="15"/>
      <c r="JVZ53" s="14"/>
      <c r="JWA53" s="15"/>
      <c r="JWB53" s="15"/>
      <c r="JWC53" s="14"/>
      <c r="JWD53" s="15"/>
      <c r="JWE53" s="15"/>
      <c r="JWF53" s="14"/>
      <c r="JWG53" s="15"/>
      <c r="JWH53" s="15"/>
      <c r="JWI53" s="14"/>
      <c r="JWJ53" s="15"/>
      <c r="JWK53" s="15"/>
      <c r="JWL53" s="14"/>
      <c r="JWM53" s="15"/>
      <c r="JWN53" s="15"/>
      <c r="JWO53" s="14"/>
      <c r="JWP53" s="15"/>
      <c r="JWQ53" s="15"/>
      <c r="JWR53" s="14"/>
      <c r="JWS53" s="15"/>
      <c r="JWT53" s="15"/>
      <c r="JWU53" s="14"/>
      <c r="JWV53" s="15"/>
      <c r="JWW53" s="15"/>
      <c r="JWX53" s="14"/>
      <c r="JWY53" s="15"/>
      <c r="JWZ53" s="15"/>
      <c r="JXA53" s="14"/>
      <c r="JXB53" s="15"/>
      <c r="JXC53" s="15"/>
      <c r="JXD53" s="14"/>
      <c r="JXE53" s="15"/>
      <c r="JXF53" s="15"/>
      <c r="JXG53" s="14"/>
      <c r="JXH53" s="15"/>
      <c r="JXI53" s="15"/>
      <c r="JXJ53" s="14"/>
      <c r="JXK53" s="15"/>
      <c r="JXL53" s="15"/>
      <c r="JXM53" s="14"/>
      <c r="JXN53" s="15"/>
      <c r="JXO53" s="15"/>
      <c r="JXP53" s="14"/>
      <c r="JXQ53" s="15"/>
      <c r="JXR53" s="15"/>
      <c r="JXS53" s="14"/>
      <c r="JXT53" s="15"/>
      <c r="JXU53" s="15"/>
      <c r="JXV53" s="14"/>
      <c r="JXW53" s="15"/>
      <c r="JXX53" s="15"/>
      <c r="JXY53" s="14"/>
      <c r="JXZ53" s="15"/>
      <c r="JYA53" s="15"/>
      <c r="JYB53" s="14"/>
      <c r="JYC53" s="15"/>
      <c r="JYD53" s="15"/>
      <c r="JYE53" s="14"/>
      <c r="JYF53" s="15"/>
      <c r="JYG53" s="15"/>
      <c r="JYH53" s="14"/>
      <c r="JYI53" s="15"/>
      <c r="JYJ53" s="15"/>
      <c r="JYK53" s="14"/>
      <c r="JYL53" s="15"/>
      <c r="JYM53" s="15"/>
      <c r="JYN53" s="14"/>
      <c r="JYO53" s="15"/>
      <c r="JYP53" s="15"/>
      <c r="JYQ53" s="14"/>
      <c r="JYR53" s="15"/>
      <c r="JYS53" s="15"/>
      <c r="JYT53" s="14"/>
      <c r="JYU53" s="15"/>
      <c r="JYV53" s="15"/>
      <c r="JYW53" s="14"/>
      <c r="JYX53" s="15"/>
      <c r="JYY53" s="15"/>
      <c r="JYZ53" s="14"/>
      <c r="JZA53" s="15"/>
      <c r="JZB53" s="15"/>
      <c r="JZC53" s="14"/>
      <c r="JZD53" s="15"/>
      <c r="JZE53" s="15"/>
      <c r="JZF53" s="14"/>
      <c r="JZG53" s="15"/>
      <c r="JZH53" s="15"/>
      <c r="JZI53" s="14"/>
      <c r="JZJ53" s="15"/>
      <c r="JZK53" s="15"/>
      <c r="JZL53" s="14"/>
      <c r="JZM53" s="15"/>
      <c r="JZN53" s="15"/>
      <c r="JZO53" s="14"/>
      <c r="JZP53" s="15"/>
      <c r="JZQ53" s="15"/>
      <c r="JZR53" s="14"/>
      <c r="JZS53" s="15"/>
      <c r="JZT53" s="15"/>
      <c r="JZU53" s="14"/>
      <c r="JZV53" s="15"/>
      <c r="JZW53" s="15"/>
      <c r="JZX53" s="14"/>
      <c r="JZY53" s="15"/>
      <c r="JZZ53" s="15"/>
      <c r="KAA53" s="14"/>
      <c r="KAB53" s="15"/>
      <c r="KAC53" s="15"/>
      <c r="KAD53" s="14"/>
      <c r="KAE53" s="15"/>
      <c r="KAF53" s="15"/>
      <c r="KAG53" s="14"/>
      <c r="KAH53" s="15"/>
      <c r="KAI53" s="15"/>
      <c r="KAJ53" s="14"/>
      <c r="KAK53" s="15"/>
      <c r="KAL53" s="15"/>
      <c r="KAM53" s="14"/>
      <c r="KAN53" s="15"/>
      <c r="KAO53" s="15"/>
      <c r="KAP53" s="14"/>
      <c r="KAQ53" s="15"/>
      <c r="KAR53" s="15"/>
      <c r="KAS53" s="14"/>
      <c r="KAT53" s="15"/>
      <c r="KAU53" s="15"/>
      <c r="KAV53" s="14"/>
      <c r="KAW53" s="15"/>
      <c r="KAX53" s="15"/>
      <c r="KAY53" s="14"/>
      <c r="KAZ53" s="15"/>
      <c r="KBA53" s="15"/>
      <c r="KBB53" s="14"/>
      <c r="KBC53" s="15"/>
      <c r="KBD53" s="15"/>
      <c r="KBE53" s="14"/>
      <c r="KBF53" s="15"/>
      <c r="KBG53" s="15"/>
      <c r="KBH53" s="14"/>
      <c r="KBI53" s="15"/>
      <c r="KBJ53" s="15"/>
      <c r="KBK53" s="14"/>
      <c r="KBL53" s="15"/>
      <c r="KBM53" s="15"/>
      <c r="KBN53" s="14"/>
      <c r="KBO53" s="15"/>
      <c r="KBP53" s="15"/>
      <c r="KBQ53" s="14"/>
      <c r="KBR53" s="15"/>
      <c r="KBS53" s="15"/>
      <c r="KBT53" s="14"/>
      <c r="KBU53" s="15"/>
      <c r="KBV53" s="15"/>
      <c r="KBW53" s="14"/>
      <c r="KBX53" s="15"/>
      <c r="KBY53" s="15"/>
      <c r="KBZ53" s="14"/>
      <c r="KCA53" s="15"/>
      <c r="KCB53" s="15"/>
      <c r="KCC53" s="14"/>
      <c r="KCD53" s="15"/>
      <c r="KCE53" s="15"/>
      <c r="KCF53" s="14"/>
      <c r="KCG53" s="15"/>
      <c r="KCH53" s="15"/>
      <c r="KCI53" s="14"/>
      <c r="KCJ53" s="15"/>
      <c r="KCK53" s="15"/>
      <c r="KCL53" s="14"/>
      <c r="KCM53" s="15"/>
      <c r="KCN53" s="15"/>
      <c r="KCO53" s="14"/>
      <c r="KCP53" s="15"/>
      <c r="KCQ53" s="15"/>
      <c r="KCR53" s="14"/>
      <c r="KCS53" s="15"/>
      <c r="KCT53" s="15"/>
      <c r="KCU53" s="14"/>
      <c r="KCV53" s="15"/>
      <c r="KCW53" s="15"/>
      <c r="KCX53" s="14"/>
      <c r="KCY53" s="15"/>
      <c r="KCZ53" s="15"/>
      <c r="KDA53" s="14"/>
      <c r="KDB53" s="15"/>
      <c r="KDC53" s="15"/>
      <c r="KDD53" s="14"/>
      <c r="KDE53" s="15"/>
      <c r="KDF53" s="15"/>
      <c r="KDG53" s="14"/>
      <c r="KDH53" s="15"/>
      <c r="KDI53" s="15"/>
      <c r="KDJ53" s="14"/>
      <c r="KDK53" s="15"/>
      <c r="KDL53" s="15"/>
      <c r="KDM53" s="14"/>
      <c r="KDN53" s="15"/>
      <c r="KDO53" s="15"/>
      <c r="KDP53" s="14"/>
      <c r="KDQ53" s="15"/>
      <c r="KDR53" s="15"/>
      <c r="KDS53" s="14"/>
      <c r="KDT53" s="15"/>
      <c r="KDU53" s="15"/>
      <c r="KDV53" s="14"/>
      <c r="KDW53" s="15"/>
      <c r="KDX53" s="15"/>
      <c r="KDY53" s="14"/>
      <c r="KDZ53" s="15"/>
      <c r="KEA53" s="15"/>
      <c r="KEB53" s="14"/>
      <c r="KEC53" s="15"/>
      <c r="KED53" s="15"/>
      <c r="KEE53" s="14"/>
      <c r="KEF53" s="15"/>
      <c r="KEG53" s="15"/>
      <c r="KEH53" s="14"/>
      <c r="KEI53" s="15"/>
      <c r="KEJ53" s="15"/>
      <c r="KEK53" s="14"/>
      <c r="KEL53" s="15"/>
      <c r="KEM53" s="15"/>
      <c r="KEN53" s="14"/>
      <c r="KEO53" s="15"/>
      <c r="KEP53" s="15"/>
      <c r="KEQ53" s="14"/>
      <c r="KER53" s="15"/>
      <c r="KES53" s="15"/>
      <c r="KET53" s="14"/>
      <c r="KEU53" s="15"/>
      <c r="KEV53" s="15"/>
      <c r="KEW53" s="14"/>
      <c r="KEX53" s="15"/>
      <c r="KEY53" s="15"/>
      <c r="KEZ53" s="14"/>
      <c r="KFA53" s="15"/>
      <c r="KFB53" s="15"/>
      <c r="KFC53" s="14"/>
      <c r="KFD53" s="15"/>
      <c r="KFE53" s="15"/>
      <c r="KFF53" s="14"/>
      <c r="KFG53" s="15"/>
      <c r="KFH53" s="15"/>
      <c r="KFI53" s="14"/>
      <c r="KFJ53" s="15"/>
      <c r="KFK53" s="15"/>
      <c r="KFL53" s="14"/>
      <c r="KFM53" s="15"/>
      <c r="KFN53" s="15"/>
      <c r="KFO53" s="14"/>
      <c r="KFP53" s="15"/>
      <c r="KFQ53" s="15"/>
      <c r="KFR53" s="14"/>
      <c r="KFS53" s="15"/>
      <c r="KFT53" s="15"/>
      <c r="KFU53" s="14"/>
      <c r="KFV53" s="15"/>
      <c r="KFW53" s="15"/>
      <c r="KFX53" s="14"/>
      <c r="KFY53" s="15"/>
      <c r="KFZ53" s="15"/>
      <c r="KGA53" s="14"/>
      <c r="KGB53" s="15"/>
      <c r="KGC53" s="15"/>
      <c r="KGD53" s="14"/>
      <c r="KGE53" s="15"/>
      <c r="KGF53" s="15"/>
      <c r="KGG53" s="14"/>
      <c r="KGH53" s="15"/>
      <c r="KGI53" s="15"/>
      <c r="KGJ53" s="14"/>
      <c r="KGK53" s="15"/>
      <c r="KGL53" s="15"/>
      <c r="KGM53" s="14"/>
      <c r="KGN53" s="15"/>
      <c r="KGO53" s="15"/>
      <c r="KGP53" s="14"/>
      <c r="KGQ53" s="15"/>
      <c r="KGR53" s="15"/>
      <c r="KGS53" s="14"/>
      <c r="KGT53" s="15"/>
      <c r="KGU53" s="15"/>
      <c r="KGV53" s="14"/>
      <c r="KGW53" s="15"/>
      <c r="KGX53" s="15"/>
      <c r="KGY53" s="14"/>
      <c r="KGZ53" s="15"/>
      <c r="KHA53" s="15"/>
      <c r="KHB53" s="14"/>
      <c r="KHC53" s="15"/>
      <c r="KHD53" s="15"/>
      <c r="KHE53" s="14"/>
      <c r="KHF53" s="15"/>
      <c r="KHG53" s="15"/>
      <c r="KHH53" s="14"/>
      <c r="KHI53" s="15"/>
      <c r="KHJ53" s="15"/>
      <c r="KHK53" s="14"/>
      <c r="KHL53" s="15"/>
      <c r="KHM53" s="15"/>
      <c r="KHN53" s="14"/>
      <c r="KHO53" s="15"/>
      <c r="KHP53" s="15"/>
      <c r="KHQ53" s="14"/>
      <c r="KHR53" s="15"/>
      <c r="KHS53" s="15"/>
      <c r="KHT53" s="14"/>
      <c r="KHU53" s="15"/>
      <c r="KHV53" s="15"/>
      <c r="KHW53" s="14"/>
      <c r="KHX53" s="15"/>
      <c r="KHY53" s="15"/>
      <c r="KHZ53" s="14"/>
      <c r="KIA53" s="15"/>
      <c r="KIB53" s="15"/>
      <c r="KIC53" s="14"/>
      <c r="KID53" s="15"/>
      <c r="KIE53" s="15"/>
      <c r="KIF53" s="14"/>
      <c r="KIG53" s="15"/>
      <c r="KIH53" s="15"/>
      <c r="KII53" s="14"/>
      <c r="KIJ53" s="15"/>
      <c r="KIK53" s="15"/>
      <c r="KIL53" s="14"/>
      <c r="KIM53" s="15"/>
      <c r="KIN53" s="15"/>
      <c r="KIO53" s="14"/>
      <c r="KIP53" s="15"/>
      <c r="KIQ53" s="15"/>
      <c r="KIR53" s="14"/>
      <c r="KIS53" s="15"/>
      <c r="KIT53" s="15"/>
      <c r="KIU53" s="14"/>
      <c r="KIV53" s="15"/>
      <c r="KIW53" s="15"/>
      <c r="KIX53" s="14"/>
      <c r="KIY53" s="15"/>
      <c r="KIZ53" s="15"/>
      <c r="KJA53" s="14"/>
      <c r="KJB53" s="15"/>
      <c r="KJC53" s="15"/>
      <c r="KJD53" s="14"/>
      <c r="KJE53" s="15"/>
      <c r="KJF53" s="15"/>
      <c r="KJG53" s="14"/>
      <c r="KJH53" s="15"/>
      <c r="KJI53" s="15"/>
      <c r="KJJ53" s="14"/>
      <c r="KJK53" s="15"/>
      <c r="KJL53" s="15"/>
      <c r="KJM53" s="14"/>
      <c r="KJN53" s="15"/>
      <c r="KJO53" s="15"/>
      <c r="KJP53" s="14"/>
      <c r="KJQ53" s="15"/>
      <c r="KJR53" s="15"/>
      <c r="KJS53" s="14"/>
      <c r="KJT53" s="15"/>
      <c r="KJU53" s="15"/>
      <c r="KJV53" s="14"/>
      <c r="KJW53" s="15"/>
      <c r="KJX53" s="15"/>
      <c r="KJY53" s="14"/>
      <c r="KJZ53" s="15"/>
      <c r="KKA53" s="15"/>
      <c r="KKB53" s="14"/>
      <c r="KKC53" s="15"/>
      <c r="KKD53" s="15"/>
      <c r="KKE53" s="14"/>
      <c r="KKF53" s="15"/>
      <c r="KKG53" s="15"/>
      <c r="KKH53" s="14"/>
      <c r="KKI53" s="15"/>
      <c r="KKJ53" s="15"/>
      <c r="KKK53" s="14"/>
      <c r="KKL53" s="15"/>
      <c r="KKM53" s="15"/>
      <c r="KKN53" s="14"/>
      <c r="KKO53" s="15"/>
      <c r="KKP53" s="15"/>
      <c r="KKQ53" s="14"/>
      <c r="KKR53" s="15"/>
      <c r="KKS53" s="15"/>
      <c r="KKT53" s="14"/>
      <c r="KKU53" s="15"/>
      <c r="KKV53" s="15"/>
      <c r="KKW53" s="14"/>
      <c r="KKX53" s="15"/>
      <c r="KKY53" s="15"/>
      <c r="KKZ53" s="14"/>
      <c r="KLA53" s="15"/>
      <c r="KLB53" s="15"/>
      <c r="KLC53" s="14"/>
      <c r="KLD53" s="15"/>
      <c r="KLE53" s="15"/>
      <c r="KLF53" s="14"/>
      <c r="KLG53" s="15"/>
      <c r="KLH53" s="15"/>
      <c r="KLI53" s="14"/>
      <c r="KLJ53" s="15"/>
      <c r="KLK53" s="15"/>
      <c r="KLL53" s="14"/>
      <c r="KLM53" s="15"/>
      <c r="KLN53" s="15"/>
      <c r="KLO53" s="14"/>
      <c r="KLP53" s="15"/>
      <c r="KLQ53" s="15"/>
      <c r="KLR53" s="14"/>
      <c r="KLS53" s="15"/>
      <c r="KLT53" s="15"/>
      <c r="KLU53" s="14"/>
      <c r="KLV53" s="15"/>
      <c r="KLW53" s="15"/>
      <c r="KLX53" s="14"/>
      <c r="KLY53" s="15"/>
      <c r="KLZ53" s="15"/>
      <c r="KMA53" s="14"/>
      <c r="KMB53" s="15"/>
      <c r="KMC53" s="15"/>
      <c r="KMD53" s="14"/>
      <c r="KME53" s="15"/>
      <c r="KMF53" s="15"/>
      <c r="KMG53" s="14"/>
      <c r="KMH53" s="15"/>
      <c r="KMI53" s="15"/>
      <c r="KMJ53" s="14"/>
      <c r="KMK53" s="15"/>
      <c r="KML53" s="15"/>
      <c r="KMM53" s="14"/>
      <c r="KMN53" s="15"/>
      <c r="KMO53" s="15"/>
      <c r="KMP53" s="14"/>
      <c r="KMQ53" s="15"/>
      <c r="KMR53" s="15"/>
      <c r="KMS53" s="14"/>
      <c r="KMT53" s="15"/>
      <c r="KMU53" s="15"/>
      <c r="KMV53" s="14"/>
      <c r="KMW53" s="15"/>
      <c r="KMX53" s="15"/>
      <c r="KMY53" s="14"/>
      <c r="KMZ53" s="15"/>
      <c r="KNA53" s="15"/>
      <c r="KNB53" s="14"/>
      <c r="KNC53" s="15"/>
      <c r="KND53" s="15"/>
      <c r="KNE53" s="14"/>
      <c r="KNF53" s="15"/>
      <c r="KNG53" s="15"/>
      <c r="KNH53" s="14"/>
      <c r="KNI53" s="15"/>
      <c r="KNJ53" s="15"/>
      <c r="KNK53" s="14"/>
      <c r="KNL53" s="15"/>
      <c r="KNM53" s="15"/>
      <c r="KNN53" s="14"/>
      <c r="KNO53" s="15"/>
      <c r="KNP53" s="15"/>
      <c r="KNQ53" s="14"/>
      <c r="KNR53" s="15"/>
      <c r="KNS53" s="15"/>
      <c r="KNT53" s="14"/>
      <c r="KNU53" s="15"/>
      <c r="KNV53" s="15"/>
      <c r="KNW53" s="14"/>
      <c r="KNX53" s="15"/>
      <c r="KNY53" s="15"/>
      <c r="KNZ53" s="14"/>
      <c r="KOA53" s="15"/>
      <c r="KOB53" s="15"/>
      <c r="KOC53" s="14"/>
      <c r="KOD53" s="15"/>
      <c r="KOE53" s="15"/>
      <c r="KOF53" s="14"/>
      <c r="KOG53" s="15"/>
      <c r="KOH53" s="15"/>
      <c r="KOI53" s="14"/>
      <c r="KOJ53" s="15"/>
      <c r="KOK53" s="15"/>
      <c r="KOL53" s="14"/>
      <c r="KOM53" s="15"/>
      <c r="KON53" s="15"/>
      <c r="KOO53" s="14"/>
      <c r="KOP53" s="15"/>
      <c r="KOQ53" s="15"/>
      <c r="KOR53" s="14"/>
      <c r="KOS53" s="15"/>
      <c r="KOT53" s="15"/>
      <c r="KOU53" s="14"/>
      <c r="KOV53" s="15"/>
      <c r="KOW53" s="15"/>
      <c r="KOX53" s="14"/>
      <c r="KOY53" s="15"/>
      <c r="KOZ53" s="15"/>
      <c r="KPA53" s="14"/>
      <c r="KPB53" s="15"/>
      <c r="KPC53" s="15"/>
      <c r="KPD53" s="14"/>
      <c r="KPE53" s="15"/>
      <c r="KPF53" s="15"/>
      <c r="KPG53" s="14"/>
      <c r="KPH53" s="15"/>
      <c r="KPI53" s="15"/>
      <c r="KPJ53" s="14"/>
      <c r="KPK53" s="15"/>
      <c r="KPL53" s="15"/>
      <c r="KPM53" s="14"/>
      <c r="KPN53" s="15"/>
      <c r="KPO53" s="15"/>
      <c r="KPP53" s="14"/>
      <c r="KPQ53" s="15"/>
      <c r="KPR53" s="15"/>
      <c r="KPS53" s="14"/>
      <c r="KPT53" s="15"/>
      <c r="KPU53" s="15"/>
      <c r="KPV53" s="14"/>
      <c r="KPW53" s="15"/>
      <c r="KPX53" s="15"/>
      <c r="KPY53" s="14"/>
      <c r="KPZ53" s="15"/>
      <c r="KQA53" s="15"/>
      <c r="KQB53" s="14"/>
      <c r="KQC53" s="15"/>
      <c r="KQD53" s="15"/>
      <c r="KQE53" s="14"/>
      <c r="KQF53" s="15"/>
      <c r="KQG53" s="15"/>
      <c r="KQH53" s="14"/>
      <c r="KQI53" s="15"/>
      <c r="KQJ53" s="15"/>
      <c r="KQK53" s="14"/>
      <c r="KQL53" s="15"/>
      <c r="KQM53" s="15"/>
      <c r="KQN53" s="14"/>
      <c r="KQO53" s="15"/>
      <c r="KQP53" s="15"/>
      <c r="KQQ53" s="14"/>
      <c r="KQR53" s="15"/>
      <c r="KQS53" s="15"/>
      <c r="KQT53" s="14"/>
      <c r="KQU53" s="15"/>
      <c r="KQV53" s="15"/>
      <c r="KQW53" s="14"/>
      <c r="KQX53" s="15"/>
      <c r="KQY53" s="15"/>
      <c r="KQZ53" s="14"/>
      <c r="KRA53" s="15"/>
      <c r="KRB53" s="15"/>
      <c r="KRC53" s="14"/>
      <c r="KRD53" s="15"/>
      <c r="KRE53" s="15"/>
      <c r="KRF53" s="14"/>
      <c r="KRG53" s="15"/>
      <c r="KRH53" s="15"/>
      <c r="KRI53" s="14"/>
      <c r="KRJ53" s="15"/>
      <c r="KRK53" s="15"/>
      <c r="KRL53" s="14"/>
      <c r="KRM53" s="15"/>
      <c r="KRN53" s="15"/>
      <c r="KRO53" s="14"/>
      <c r="KRP53" s="15"/>
      <c r="KRQ53" s="15"/>
      <c r="KRR53" s="14"/>
      <c r="KRS53" s="15"/>
      <c r="KRT53" s="15"/>
      <c r="KRU53" s="14"/>
      <c r="KRV53" s="15"/>
      <c r="KRW53" s="15"/>
      <c r="KRX53" s="14"/>
      <c r="KRY53" s="15"/>
      <c r="KRZ53" s="15"/>
      <c r="KSA53" s="14"/>
      <c r="KSB53" s="15"/>
      <c r="KSC53" s="15"/>
      <c r="KSD53" s="14"/>
      <c r="KSE53" s="15"/>
      <c r="KSF53" s="15"/>
      <c r="KSG53" s="14"/>
      <c r="KSH53" s="15"/>
      <c r="KSI53" s="15"/>
      <c r="KSJ53" s="14"/>
      <c r="KSK53" s="15"/>
      <c r="KSL53" s="15"/>
      <c r="KSM53" s="14"/>
      <c r="KSN53" s="15"/>
      <c r="KSO53" s="15"/>
      <c r="KSP53" s="14"/>
      <c r="KSQ53" s="15"/>
      <c r="KSR53" s="15"/>
      <c r="KSS53" s="14"/>
      <c r="KST53" s="15"/>
      <c r="KSU53" s="15"/>
      <c r="KSV53" s="14"/>
      <c r="KSW53" s="15"/>
      <c r="KSX53" s="15"/>
      <c r="KSY53" s="14"/>
      <c r="KSZ53" s="15"/>
      <c r="KTA53" s="15"/>
      <c r="KTB53" s="14"/>
      <c r="KTC53" s="15"/>
      <c r="KTD53" s="15"/>
      <c r="KTE53" s="14"/>
      <c r="KTF53" s="15"/>
      <c r="KTG53" s="15"/>
      <c r="KTH53" s="14"/>
      <c r="KTI53" s="15"/>
      <c r="KTJ53" s="15"/>
      <c r="KTK53" s="14"/>
      <c r="KTL53" s="15"/>
      <c r="KTM53" s="15"/>
      <c r="KTN53" s="14"/>
      <c r="KTO53" s="15"/>
      <c r="KTP53" s="15"/>
      <c r="KTQ53" s="14"/>
      <c r="KTR53" s="15"/>
      <c r="KTS53" s="15"/>
      <c r="KTT53" s="14"/>
      <c r="KTU53" s="15"/>
      <c r="KTV53" s="15"/>
      <c r="KTW53" s="14"/>
      <c r="KTX53" s="15"/>
      <c r="KTY53" s="15"/>
      <c r="KTZ53" s="14"/>
      <c r="KUA53" s="15"/>
      <c r="KUB53" s="15"/>
      <c r="KUC53" s="14"/>
      <c r="KUD53" s="15"/>
      <c r="KUE53" s="15"/>
      <c r="KUF53" s="14"/>
      <c r="KUG53" s="15"/>
      <c r="KUH53" s="15"/>
      <c r="KUI53" s="14"/>
      <c r="KUJ53" s="15"/>
      <c r="KUK53" s="15"/>
      <c r="KUL53" s="14"/>
      <c r="KUM53" s="15"/>
      <c r="KUN53" s="15"/>
      <c r="KUO53" s="14"/>
      <c r="KUP53" s="15"/>
      <c r="KUQ53" s="15"/>
      <c r="KUR53" s="14"/>
      <c r="KUS53" s="15"/>
      <c r="KUT53" s="15"/>
      <c r="KUU53" s="14"/>
      <c r="KUV53" s="15"/>
      <c r="KUW53" s="15"/>
      <c r="KUX53" s="14"/>
      <c r="KUY53" s="15"/>
      <c r="KUZ53" s="15"/>
      <c r="KVA53" s="14"/>
      <c r="KVB53" s="15"/>
      <c r="KVC53" s="15"/>
      <c r="KVD53" s="14"/>
      <c r="KVE53" s="15"/>
      <c r="KVF53" s="15"/>
      <c r="KVG53" s="14"/>
      <c r="KVH53" s="15"/>
      <c r="KVI53" s="15"/>
      <c r="KVJ53" s="14"/>
      <c r="KVK53" s="15"/>
      <c r="KVL53" s="15"/>
      <c r="KVM53" s="14"/>
      <c r="KVN53" s="15"/>
      <c r="KVO53" s="15"/>
      <c r="KVP53" s="14"/>
      <c r="KVQ53" s="15"/>
      <c r="KVR53" s="15"/>
      <c r="KVS53" s="14"/>
      <c r="KVT53" s="15"/>
      <c r="KVU53" s="15"/>
      <c r="KVV53" s="14"/>
      <c r="KVW53" s="15"/>
      <c r="KVX53" s="15"/>
      <c r="KVY53" s="14"/>
      <c r="KVZ53" s="15"/>
      <c r="KWA53" s="15"/>
      <c r="KWB53" s="14"/>
      <c r="KWC53" s="15"/>
      <c r="KWD53" s="15"/>
      <c r="KWE53" s="14"/>
      <c r="KWF53" s="15"/>
      <c r="KWG53" s="15"/>
      <c r="KWH53" s="14"/>
      <c r="KWI53" s="15"/>
      <c r="KWJ53" s="15"/>
      <c r="KWK53" s="14"/>
      <c r="KWL53" s="15"/>
      <c r="KWM53" s="15"/>
      <c r="KWN53" s="14"/>
      <c r="KWO53" s="15"/>
      <c r="KWP53" s="15"/>
      <c r="KWQ53" s="14"/>
      <c r="KWR53" s="15"/>
      <c r="KWS53" s="15"/>
      <c r="KWT53" s="14"/>
      <c r="KWU53" s="15"/>
      <c r="KWV53" s="15"/>
      <c r="KWW53" s="14"/>
      <c r="KWX53" s="15"/>
      <c r="KWY53" s="15"/>
      <c r="KWZ53" s="14"/>
      <c r="KXA53" s="15"/>
      <c r="KXB53" s="15"/>
      <c r="KXC53" s="14"/>
      <c r="KXD53" s="15"/>
      <c r="KXE53" s="15"/>
      <c r="KXF53" s="14"/>
      <c r="KXG53" s="15"/>
      <c r="KXH53" s="15"/>
      <c r="KXI53" s="14"/>
      <c r="KXJ53" s="15"/>
      <c r="KXK53" s="15"/>
      <c r="KXL53" s="14"/>
      <c r="KXM53" s="15"/>
      <c r="KXN53" s="15"/>
      <c r="KXO53" s="14"/>
      <c r="KXP53" s="15"/>
      <c r="KXQ53" s="15"/>
      <c r="KXR53" s="14"/>
      <c r="KXS53" s="15"/>
      <c r="KXT53" s="15"/>
      <c r="KXU53" s="14"/>
      <c r="KXV53" s="15"/>
      <c r="KXW53" s="15"/>
      <c r="KXX53" s="14"/>
      <c r="KXY53" s="15"/>
      <c r="KXZ53" s="15"/>
      <c r="KYA53" s="14"/>
      <c r="KYB53" s="15"/>
      <c r="KYC53" s="15"/>
      <c r="KYD53" s="14"/>
      <c r="KYE53" s="15"/>
      <c r="KYF53" s="15"/>
      <c r="KYG53" s="14"/>
      <c r="KYH53" s="15"/>
      <c r="KYI53" s="15"/>
      <c r="KYJ53" s="14"/>
      <c r="KYK53" s="15"/>
      <c r="KYL53" s="15"/>
      <c r="KYM53" s="14"/>
      <c r="KYN53" s="15"/>
      <c r="KYO53" s="15"/>
      <c r="KYP53" s="14"/>
      <c r="KYQ53" s="15"/>
      <c r="KYR53" s="15"/>
      <c r="KYS53" s="14"/>
      <c r="KYT53" s="15"/>
      <c r="KYU53" s="15"/>
      <c r="KYV53" s="14"/>
      <c r="KYW53" s="15"/>
      <c r="KYX53" s="15"/>
      <c r="KYY53" s="14"/>
      <c r="KYZ53" s="15"/>
      <c r="KZA53" s="15"/>
      <c r="KZB53" s="14"/>
      <c r="KZC53" s="15"/>
      <c r="KZD53" s="15"/>
      <c r="KZE53" s="14"/>
      <c r="KZF53" s="15"/>
      <c r="KZG53" s="15"/>
      <c r="KZH53" s="14"/>
      <c r="KZI53" s="15"/>
      <c r="KZJ53" s="15"/>
      <c r="KZK53" s="14"/>
      <c r="KZL53" s="15"/>
      <c r="KZM53" s="15"/>
      <c r="KZN53" s="14"/>
      <c r="KZO53" s="15"/>
      <c r="KZP53" s="15"/>
      <c r="KZQ53" s="14"/>
      <c r="KZR53" s="15"/>
      <c r="KZS53" s="15"/>
      <c r="KZT53" s="14"/>
      <c r="KZU53" s="15"/>
      <c r="KZV53" s="15"/>
      <c r="KZW53" s="14"/>
      <c r="KZX53" s="15"/>
      <c r="KZY53" s="15"/>
      <c r="KZZ53" s="14"/>
      <c r="LAA53" s="15"/>
      <c r="LAB53" s="15"/>
      <c r="LAC53" s="14"/>
      <c r="LAD53" s="15"/>
      <c r="LAE53" s="15"/>
      <c r="LAF53" s="14"/>
      <c r="LAG53" s="15"/>
      <c r="LAH53" s="15"/>
      <c r="LAI53" s="14"/>
      <c r="LAJ53" s="15"/>
      <c r="LAK53" s="15"/>
      <c r="LAL53" s="14"/>
      <c r="LAM53" s="15"/>
      <c r="LAN53" s="15"/>
      <c r="LAO53" s="14"/>
      <c r="LAP53" s="15"/>
      <c r="LAQ53" s="15"/>
      <c r="LAR53" s="14"/>
      <c r="LAS53" s="15"/>
      <c r="LAT53" s="15"/>
      <c r="LAU53" s="14"/>
      <c r="LAV53" s="15"/>
      <c r="LAW53" s="15"/>
      <c r="LAX53" s="14"/>
      <c r="LAY53" s="15"/>
      <c r="LAZ53" s="15"/>
      <c r="LBA53" s="14"/>
      <c r="LBB53" s="15"/>
      <c r="LBC53" s="15"/>
      <c r="LBD53" s="14"/>
      <c r="LBE53" s="15"/>
      <c r="LBF53" s="15"/>
      <c r="LBG53" s="14"/>
      <c r="LBH53" s="15"/>
      <c r="LBI53" s="15"/>
      <c r="LBJ53" s="14"/>
      <c r="LBK53" s="15"/>
      <c r="LBL53" s="15"/>
      <c r="LBM53" s="14"/>
      <c r="LBN53" s="15"/>
      <c r="LBO53" s="15"/>
      <c r="LBP53" s="14"/>
      <c r="LBQ53" s="15"/>
      <c r="LBR53" s="15"/>
      <c r="LBS53" s="14"/>
      <c r="LBT53" s="15"/>
      <c r="LBU53" s="15"/>
      <c r="LBV53" s="14"/>
      <c r="LBW53" s="15"/>
      <c r="LBX53" s="15"/>
      <c r="LBY53" s="14"/>
      <c r="LBZ53" s="15"/>
      <c r="LCA53" s="15"/>
      <c r="LCB53" s="14"/>
      <c r="LCC53" s="15"/>
      <c r="LCD53" s="15"/>
      <c r="LCE53" s="14"/>
      <c r="LCF53" s="15"/>
      <c r="LCG53" s="15"/>
      <c r="LCH53" s="14"/>
      <c r="LCI53" s="15"/>
      <c r="LCJ53" s="15"/>
      <c r="LCK53" s="14"/>
      <c r="LCL53" s="15"/>
      <c r="LCM53" s="15"/>
      <c r="LCN53" s="14"/>
      <c r="LCO53" s="15"/>
      <c r="LCP53" s="15"/>
      <c r="LCQ53" s="14"/>
      <c r="LCR53" s="15"/>
      <c r="LCS53" s="15"/>
      <c r="LCT53" s="14"/>
      <c r="LCU53" s="15"/>
      <c r="LCV53" s="15"/>
      <c r="LCW53" s="14"/>
      <c r="LCX53" s="15"/>
      <c r="LCY53" s="15"/>
      <c r="LCZ53" s="14"/>
      <c r="LDA53" s="15"/>
      <c r="LDB53" s="15"/>
      <c r="LDC53" s="14"/>
      <c r="LDD53" s="15"/>
      <c r="LDE53" s="15"/>
      <c r="LDF53" s="14"/>
      <c r="LDG53" s="15"/>
      <c r="LDH53" s="15"/>
      <c r="LDI53" s="14"/>
      <c r="LDJ53" s="15"/>
      <c r="LDK53" s="15"/>
      <c r="LDL53" s="14"/>
      <c r="LDM53" s="15"/>
      <c r="LDN53" s="15"/>
      <c r="LDO53" s="14"/>
      <c r="LDP53" s="15"/>
      <c r="LDQ53" s="15"/>
      <c r="LDR53" s="14"/>
      <c r="LDS53" s="15"/>
      <c r="LDT53" s="15"/>
      <c r="LDU53" s="14"/>
      <c r="LDV53" s="15"/>
      <c r="LDW53" s="15"/>
      <c r="LDX53" s="14"/>
      <c r="LDY53" s="15"/>
      <c r="LDZ53" s="15"/>
      <c r="LEA53" s="14"/>
      <c r="LEB53" s="15"/>
      <c r="LEC53" s="15"/>
      <c r="LED53" s="14"/>
      <c r="LEE53" s="15"/>
      <c r="LEF53" s="15"/>
      <c r="LEG53" s="14"/>
      <c r="LEH53" s="15"/>
      <c r="LEI53" s="15"/>
      <c r="LEJ53" s="14"/>
      <c r="LEK53" s="15"/>
      <c r="LEL53" s="15"/>
      <c r="LEM53" s="14"/>
      <c r="LEN53" s="15"/>
      <c r="LEO53" s="15"/>
      <c r="LEP53" s="14"/>
      <c r="LEQ53" s="15"/>
      <c r="LER53" s="15"/>
      <c r="LES53" s="14"/>
      <c r="LET53" s="15"/>
      <c r="LEU53" s="15"/>
      <c r="LEV53" s="14"/>
      <c r="LEW53" s="15"/>
      <c r="LEX53" s="15"/>
      <c r="LEY53" s="14"/>
      <c r="LEZ53" s="15"/>
      <c r="LFA53" s="15"/>
      <c r="LFB53" s="14"/>
      <c r="LFC53" s="15"/>
      <c r="LFD53" s="15"/>
      <c r="LFE53" s="14"/>
      <c r="LFF53" s="15"/>
      <c r="LFG53" s="15"/>
      <c r="LFH53" s="14"/>
      <c r="LFI53" s="15"/>
      <c r="LFJ53" s="15"/>
      <c r="LFK53" s="14"/>
      <c r="LFL53" s="15"/>
      <c r="LFM53" s="15"/>
      <c r="LFN53" s="14"/>
      <c r="LFO53" s="15"/>
      <c r="LFP53" s="15"/>
      <c r="LFQ53" s="14"/>
      <c r="LFR53" s="15"/>
      <c r="LFS53" s="15"/>
      <c r="LFT53" s="14"/>
      <c r="LFU53" s="15"/>
      <c r="LFV53" s="15"/>
      <c r="LFW53" s="14"/>
      <c r="LFX53" s="15"/>
      <c r="LFY53" s="15"/>
      <c r="LFZ53" s="14"/>
      <c r="LGA53" s="15"/>
      <c r="LGB53" s="15"/>
      <c r="LGC53" s="14"/>
      <c r="LGD53" s="15"/>
      <c r="LGE53" s="15"/>
      <c r="LGF53" s="14"/>
      <c r="LGG53" s="15"/>
      <c r="LGH53" s="15"/>
      <c r="LGI53" s="14"/>
      <c r="LGJ53" s="15"/>
      <c r="LGK53" s="15"/>
      <c r="LGL53" s="14"/>
      <c r="LGM53" s="15"/>
      <c r="LGN53" s="15"/>
      <c r="LGO53" s="14"/>
      <c r="LGP53" s="15"/>
      <c r="LGQ53" s="15"/>
      <c r="LGR53" s="14"/>
      <c r="LGS53" s="15"/>
      <c r="LGT53" s="15"/>
      <c r="LGU53" s="14"/>
      <c r="LGV53" s="15"/>
      <c r="LGW53" s="15"/>
      <c r="LGX53" s="14"/>
      <c r="LGY53" s="15"/>
      <c r="LGZ53" s="15"/>
      <c r="LHA53" s="14"/>
      <c r="LHB53" s="15"/>
      <c r="LHC53" s="15"/>
      <c r="LHD53" s="14"/>
      <c r="LHE53" s="15"/>
      <c r="LHF53" s="15"/>
      <c r="LHG53" s="14"/>
      <c r="LHH53" s="15"/>
      <c r="LHI53" s="15"/>
      <c r="LHJ53" s="14"/>
      <c r="LHK53" s="15"/>
      <c r="LHL53" s="15"/>
      <c r="LHM53" s="14"/>
      <c r="LHN53" s="15"/>
      <c r="LHO53" s="15"/>
      <c r="LHP53" s="14"/>
      <c r="LHQ53" s="15"/>
      <c r="LHR53" s="15"/>
      <c r="LHS53" s="14"/>
      <c r="LHT53" s="15"/>
      <c r="LHU53" s="15"/>
      <c r="LHV53" s="14"/>
      <c r="LHW53" s="15"/>
      <c r="LHX53" s="15"/>
      <c r="LHY53" s="14"/>
      <c r="LHZ53" s="15"/>
      <c r="LIA53" s="15"/>
      <c r="LIB53" s="14"/>
      <c r="LIC53" s="15"/>
      <c r="LID53" s="15"/>
      <c r="LIE53" s="14"/>
      <c r="LIF53" s="15"/>
      <c r="LIG53" s="15"/>
      <c r="LIH53" s="14"/>
      <c r="LII53" s="15"/>
      <c r="LIJ53" s="15"/>
      <c r="LIK53" s="14"/>
      <c r="LIL53" s="15"/>
      <c r="LIM53" s="15"/>
      <c r="LIN53" s="14"/>
      <c r="LIO53" s="15"/>
      <c r="LIP53" s="15"/>
      <c r="LIQ53" s="14"/>
      <c r="LIR53" s="15"/>
      <c r="LIS53" s="15"/>
      <c r="LIT53" s="14"/>
      <c r="LIU53" s="15"/>
      <c r="LIV53" s="15"/>
      <c r="LIW53" s="14"/>
      <c r="LIX53" s="15"/>
      <c r="LIY53" s="15"/>
      <c r="LIZ53" s="14"/>
      <c r="LJA53" s="15"/>
      <c r="LJB53" s="15"/>
      <c r="LJC53" s="14"/>
      <c r="LJD53" s="15"/>
      <c r="LJE53" s="15"/>
      <c r="LJF53" s="14"/>
      <c r="LJG53" s="15"/>
      <c r="LJH53" s="15"/>
      <c r="LJI53" s="14"/>
      <c r="LJJ53" s="15"/>
      <c r="LJK53" s="15"/>
      <c r="LJL53" s="14"/>
      <c r="LJM53" s="15"/>
      <c r="LJN53" s="15"/>
      <c r="LJO53" s="14"/>
      <c r="LJP53" s="15"/>
      <c r="LJQ53" s="15"/>
      <c r="LJR53" s="14"/>
      <c r="LJS53" s="15"/>
      <c r="LJT53" s="15"/>
      <c r="LJU53" s="14"/>
      <c r="LJV53" s="15"/>
      <c r="LJW53" s="15"/>
      <c r="LJX53" s="14"/>
      <c r="LJY53" s="15"/>
      <c r="LJZ53" s="15"/>
      <c r="LKA53" s="14"/>
      <c r="LKB53" s="15"/>
      <c r="LKC53" s="15"/>
      <c r="LKD53" s="14"/>
      <c r="LKE53" s="15"/>
      <c r="LKF53" s="15"/>
      <c r="LKG53" s="14"/>
      <c r="LKH53" s="15"/>
      <c r="LKI53" s="15"/>
      <c r="LKJ53" s="14"/>
      <c r="LKK53" s="15"/>
      <c r="LKL53" s="15"/>
      <c r="LKM53" s="14"/>
      <c r="LKN53" s="15"/>
      <c r="LKO53" s="15"/>
      <c r="LKP53" s="14"/>
      <c r="LKQ53" s="15"/>
      <c r="LKR53" s="15"/>
      <c r="LKS53" s="14"/>
      <c r="LKT53" s="15"/>
      <c r="LKU53" s="15"/>
      <c r="LKV53" s="14"/>
      <c r="LKW53" s="15"/>
      <c r="LKX53" s="15"/>
      <c r="LKY53" s="14"/>
      <c r="LKZ53" s="15"/>
      <c r="LLA53" s="15"/>
      <c r="LLB53" s="14"/>
      <c r="LLC53" s="15"/>
      <c r="LLD53" s="15"/>
      <c r="LLE53" s="14"/>
      <c r="LLF53" s="15"/>
      <c r="LLG53" s="15"/>
      <c r="LLH53" s="14"/>
      <c r="LLI53" s="15"/>
      <c r="LLJ53" s="15"/>
      <c r="LLK53" s="14"/>
      <c r="LLL53" s="15"/>
      <c r="LLM53" s="15"/>
      <c r="LLN53" s="14"/>
      <c r="LLO53" s="15"/>
      <c r="LLP53" s="15"/>
      <c r="LLQ53" s="14"/>
      <c r="LLR53" s="15"/>
      <c r="LLS53" s="15"/>
      <c r="LLT53" s="14"/>
      <c r="LLU53" s="15"/>
      <c r="LLV53" s="15"/>
      <c r="LLW53" s="14"/>
      <c r="LLX53" s="15"/>
      <c r="LLY53" s="15"/>
      <c r="LLZ53" s="14"/>
      <c r="LMA53" s="15"/>
      <c r="LMB53" s="15"/>
      <c r="LMC53" s="14"/>
      <c r="LMD53" s="15"/>
      <c r="LME53" s="15"/>
      <c r="LMF53" s="14"/>
      <c r="LMG53" s="15"/>
      <c r="LMH53" s="15"/>
      <c r="LMI53" s="14"/>
      <c r="LMJ53" s="15"/>
      <c r="LMK53" s="15"/>
      <c r="LML53" s="14"/>
      <c r="LMM53" s="15"/>
      <c r="LMN53" s="15"/>
      <c r="LMO53" s="14"/>
      <c r="LMP53" s="15"/>
      <c r="LMQ53" s="15"/>
      <c r="LMR53" s="14"/>
      <c r="LMS53" s="15"/>
      <c r="LMT53" s="15"/>
      <c r="LMU53" s="14"/>
      <c r="LMV53" s="15"/>
      <c r="LMW53" s="15"/>
      <c r="LMX53" s="14"/>
      <c r="LMY53" s="15"/>
      <c r="LMZ53" s="15"/>
      <c r="LNA53" s="14"/>
      <c r="LNB53" s="15"/>
      <c r="LNC53" s="15"/>
      <c r="LND53" s="14"/>
      <c r="LNE53" s="15"/>
      <c r="LNF53" s="15"/>
      <c r="LNG53" s="14"/>
      <c r="LNH53" s="15"/>
      <c r="LNI53" s="15"/>
      <c r="LNJ53" s="14"/>
      <c r="LNK53" s="15"/>
      <c r="LNL53" s="15"/>
      <c r="LNM53" s="14"/>
      <c r="LNN53" s="15"/>
      <c r="LNO53" s="15"/>
      <c r="LNP53" s="14"/>
      <c r="LNQ53" s="15"/>
      <c r="LNR53" s="15"/>
      <c r="LNS53" s="14"/>
      <c r="LNT53" s="15"/>
      <c r="LNU53" s="15"/>
      <c r="LNV53" s="14"/>
      <c r="LNW53" s="15"/>
      <c r="LNX53" s="15"/>
      <c r="LNY53" s="14"/>
      <c r="LNZ53" s="15"/>
      <c r="LOA53" s="15"/>
      <c r="LOB53" s="14"/>
      <c r="LOC53" s="15"/>
      <c r="LOD53" s="15"/>
      <c r="LOE53" s="14"/>
      <c r="LOF53" s="15"/>
      <c r="LOG53" s="15"/>
      <c r="LOH53" s="14"/>
      <c r="LOI53" s="15"/>
      <c r="LOJ53" s="15"/>
      <c r="LOK53" s="14"/>
      <c r="LOL53" s="15"/>
      <c r="LOM53" s="15"/>
      <c r="LON53" s="14"/>
      <c r="LOO53" s="15"/>
      <c r="LOP53" s="15"/>
      <c r="LOQ53" s="14"/>
      <c r="LOR53" s="15"/>
      <c r="LOS53" s="15"/>
      <c r="LOT53" s="14"/>
      <c r="LOU53" s="15"/>
      <c r="LOV53" s="15"/>
      <c r="LOW53" s="14"/>
      <c r="LOX53" s="15"/>
      <c r="LOY53" s="15"/>
      <c r="LOZ53" s="14"/>
      <c r="LPA53" s="15"/>
      <c r="LPB53" s="15"/>
      <c r="LPC53" s="14"/>
      <c r="LPD53" s="15"/>
      <c r="LPE53" s="15"/>
      <c r="LPF53" s="14"/>
      <c r="LPG53" s="15"/>
      <c r="LPH53" s="15"/>
      <c r="LPI53" s="14"/>
      <c r="LPJ53" s="15"/>
      <c r="LPK53" s="15"/>
      <c r="LPL53" s="14"/>
      <c r="LPM53" s="15"/>
      <c r="LPN53" s="15"/>
      <c r="LPO53" s="14"/>
      <c r="LPP53" s="15"/>
      <c r="LPQ53" s="15"/>
      <c r="LPR53" s="14"/>
      <c r="LPS53" s="15"/>
      <c r="LPT53" s="15"/>
      <c r="LPU53" s="14"/>
      <c r="LPV53" s="15"/>
      <c r="LPW53" s="15"/>
      <c r="LPX53" s="14"/>
      <c r="LPY53" s="15"/>
      <c r="LPZ53" s="15"/>
      <c r="LQA53" s="14"/>
      <c r="LQB53" s="15"/>
      <c r="LQC53" s="15"/>
      <c r="LQD53" s="14"/>
      <c r="LQE53" s="15"/>
      <c r="LQF53" s="15"/>
      <c r="LQG53" s="14"/>
      <c r="LQH53" s="15"/>
      <c r="LQI53" s="15"/>
      <c r="LQJ53" s="14"/>
      <c r="LQK53" s="15"/>
      <c r="LQL53" s="15"/>
      <c r="LQM53" s="14"/>
      <c r="LQN53" s="15"/>
      <c r="LQO53" s="15"/>
      <c r="LQP53" s="14"/>
      <c r="LQQ53" s="15"/>
      <c r="LQR53" s="15"/>
      <c r="LQS53" s="14"/>
      <c r="LQT53" s="15"/>
      <c r="LQU53" s="15"/>
      <c r="LQV53" s="14"/>
      <c r="LQW53" s="15"/>
      <c r="LQX53" s="15"/>
      <c r="LQY53" s="14"/>
      <c r="LQZ53" s="15"/>
      <c r="LRA53" s="15"/>
      <c r="LRB53" s="14"/>
      <c r="LRC53" s="15"/>
      <c r="LRD53" s="15"/>
      <c r="LRE53" s="14"/>
      <c r="LRF53" s="15"/>
      <c r="LRG53" s="15"/>
      <c r="LRH53" s="14"/>
      <c r="LRI53" s="15"/>
      <c r="LRJ53" s="15"/>
      <c r="LRK53" s="14"/>
      <c r="LRL53" s="15"/>
      <c r="LRM53" s="15"/>
      <c r="LRN53" s="14"/>
      <c r="LRO53" s="15"/>
      <c r="LRP53" s="15"/>
      <c r="LRQ53" s="14"/>
      <c r="LRR53" s="15"/>
      <c r="LRS53" s="15"/>
      <c r="LRT53" s="14"/>
      <c r="LRU53" s="15"/>
      <c r="LRV53" s="15"/>
      <c r="LRW53" s="14"/>
      <c r="LRX53" s="15"/>
      <c r="LRY53" s="15"/>
      <c r="LRZ53" s="14"/>
      <c r="LSA53" s="15"/>
      <c r="LSB53" s="15"/>
      <c r="LSC53" s="14"/>
      <c r="LSD53" s="15"/>
      <c r="LSE53" s="15"/>
      <c r="LSF53" s="14"/>
      <c r="LSG53" s="15"/>
      <c r="LSH53" s="15"/>
      <c r="LSI53" s="14"/>
      <c r="LSJ53" s="15"/>
      <c r="LSK53" s="15"/>
      <c r="LSL53" s="14"/>
      <c r="LSM53" s="15"/>
      <c r="LSN53" s="15"/>
      <c r="LSO53" s="14"/>
      <c r="LSP53" s="15"/>
      <c r="LSQ53" s="15"/>
      <c r="LSR53" s="14"/>
      <c r="LSS53" s="15"/>
      <c r="LST53" s="15"/>
      <c r="LSU53" s="14"/>
      <c r="LSV53" s="15"/>
      <c r="LSW53" s="15"/>
      <c r="LSX53" s="14"/>
      <c r="LSY53" s="15"/>
      <c r="LSZ53" s="15"/>
      <c r="LTA53" s="14"/>
      <c r="LTB53" s="15"/>
      <c r="LTC53" s="15"/>
      <c r="LTD53" s="14"/>
      <c r="LTE53" s="15"/>
      <c r="LTF53" s="15"/>
      <c r="LTG53" s="14"/>
      <c r="LTH53" s="15"/>
      <c r="LTI53" s="15"/>
      <c r="LTJ53" s="14"/>
      <c r="LTK53" s="15"/>
      <c r="LTL53" s="15"/>
      <c r="LTM53" s="14"/>
      <c r="LTN53" s="15"/>
      <c r="LTO53" s="15"/>
      <c r="LTP53" s="14"/>
      <c r="LTQ53" s="15"/>
      <c r="LTR53" s="15"/>
      <c r="LTS53" s="14"/>
      <c r="LTT53" s="15"/>
      <c r="LTU53" s="15"/>
      <c r="LTV53" s="14"/>
      <c r="LTW53" s="15"/>
      <c r="LTX53" s="15"/>
      <c r="LTY53" s="14"/>
      <c r="LTZ53" s="15"/>
      <c r="LUA53" s="15"/>
      <c r="LUB53" s="14"/>
      <c r="LUC53" s="15"/>
      <c r="LUD53" s="15"/>
      <c r="LUE53" s="14"/>
      <c r="LUF53" s="15"/>
      <c r="LUG53" s="15"/>
      <c r="LUH53" s="14"/>
      <c r="LUI53" s="15"/>
      <c r="LUJ53" s="15"/>
      <c r="LUK53" s="14"/>
      <c r="LUL53" s="15"/>
      <c r="LUM53" s="15"/>
      <c r="LUN53" s="14"/>
      <c r="LUO53" s="15"/>
      <c r="LUP53" s="15"/>
      <c r="LUQ53" s="14"/>
      <c r="LUR53" s="15"/>
      <c r="LUS53" s="15"/>
      <c r="LUT53" s="14"/>
      <c r="LUU53" s="15"/>
      <c r="LUV53" s="15"/>
      <c r="LUW53" s="14"/>
      <c r="LUX53" s="15"/>
      <c r="LUY53" s="15"/>
      <c r="LUZ53" s="14"/>
      <c r="LVA53" s="15"/>
      <c r="LVB53" s="15"/>
      <c r="LVC53" s="14"/>
      <c r="LVD53" s="15"/>
      <c r="LVE53" s="15"/>
      <c r="LVF53" s="14"/>
      <c r="LVG53" s="15"/>
      <c r="LVH53" s="15"/>
      <c r="LVI53" s="14"/>
      <c r="LVJ53" s="15"/>
      <c r="LVK53" s="15"/>
      <c r="LVL53" s="14"/>
      <c r="LVM53" s="15"/>
      <c r="LVN53" s="15"/>
      <c r="LVO53" s="14"/>
      <c r="LVP53" s="15"/>
      <c r="LVQ53" s="15"/>
      <c r="LVR53" s="14"/>
      <c r="LVS53" s="15"/>
      <c r="LVT53" s="15"/>
      <c r="LVU53" s="14"/>
      <c r="LVV53" s="15"/>
      <c r="LVW53" s="15"/>
      <c r="LVX53" s="14"/>
      <c r="LVY53" s="15"/>
      <c r="LVZ53" s="15"/>
      <c r="LWA53" s="14"/>
      <c r="LWB53" s="15"/>
      <c r="LWC53" s="15"/>
      <c r="LWD53" s="14"/>
      <c r="LWE53" s="15"/>
      <c r="LWF53" s="15"/>
      <c r="LWG53" s="14"/>
      <c r="LWH53" s="15"/>
      <c r="LWI53" s="15"/>
      <c r="LWJ53" s="14"/>
      <c r="LWK53" s="15"/>
      <c r="LWL53" s="15"/>
      <c r="LWM53" s="14"/>
      <c r="LWN53" s="15"/>
      <c r="LWO53" s="15"/>
      <c r="LWP53" s="14"/>
      <c r="LWQ53" s="15"/>
      <c r="LWR53" s="15"/>
      <c r="LWS53" s="14"/>
      <c r="LWT53" s="15"/>
      <c r="LWU53" s="15"/>
      <c r="LWV53" s="14"/>
      <c r="LWW53" s="15"/>
      <c r="LWX53" s="15"/>
      <c r="LWY53" s="14"/>
      <c r="LWZ53" s="15"/>
      <c r="LXA53" s="15"/>
      <c r="LXB53" s="14"/>
      <c r="LXC53" s="15"/>
      <c r="LXD53" s="15"/>
      <c r="LXE53" s="14"/>
      <c r="LXF53" s="15"/>
      <c r="LXG53" s="15"/>
      <c r="LXH53" s="14"/>
      <c r="LXI53" s="15"/>
      <c r="LXJ53" s="15"/>
      <c r="LXK53" s="14"/>
      <c r="LXL53" s="15"/>
      <c r="LXM53" s="15"/>
      <c r="LXN53" s="14"/>
      <c r="LXO53" s="15"/>
      <c r="LXP53" s="15"/>
      <c r="LXQ53" s="14"/>
      <c r="LXR53" s="15"/>
      <c r="LXS53" s="15"/>
      <c r="LXT53" s="14"/>
      <c r="LXU53" s="15"/>
      <c r="LXV53" s="15"/>
      <c r="LXW53" s="14"/>
      <c r="LXX53" s="15"/>
      <c r="LXY53" s="15"/>
      <c r="LXZ53" s="14"/>
      <c r="LYA53" s="15"/>
      <c r="LYB53" s="15"/>
      <c r="LYC53" s="14"/>
      <c r="LYD53" s="15"/>
      <c r="LYE53" s="15"/>
      <c r="LYF53" s="14"/>
      <c r="LYG53" s="15"/>
      <c r="LYH53" s="15"/>
      <c r="LYI53" s="14"/>
      <c r="LYJ53" s="15"/>
      <c r="LYK53" s="15"/>
      <c r="LYL53" s="14"/>
      <c r="LYM53" s="15"/>
      <c r="LYN53" s="15"/>
      <c r="LYO53" s="14"/>
      <c r="LYP53" s="15"/>
      <c r="LYQ53" s="15"/>
      <c r="LYR53" s="14"/>
      <c r="LYS53" s="15"/>
      <c r="LYT53" s="15"/>
      <c r="LYU53" s="14"/>
      <c r="LYV53" s="15"/>
      <c r="LYW53" s="15"/>
      <c r="LYX53" s="14"/>
      <c r="LYY53" s="15"/>
      <c r="LYZ53" s="15"/>
      <c r="LZA53" s="14"/>
      <c r="LZB53" s="15"/>
      <c r="LZC53" s="15"/>
      <c r="LZD53" s="14"/>
      <c r="LZE53" s="15"/>
      <c r="LZF53" s="15"/>
      <c r="LZG53" s="14"/>
      <c r="LZH53" s="15"/>
      <c r="LZI53" s="15"/>
      <c r="LZJ53" s="14"/>
      <c r="LZK53" s="15"/>
      <c r="LZL53" s="15"/>
      <c r="LZM53" s="14"/>
      <c r="LZN53" s="15"/>
      <c r="LZO53" s="15"/>
      <c r="LZP53" s="14"/>
      <c r="LZQ53" s="15"/>
      <c r="LZR53" s="15"/>
      <c r="LZS53" s="14"/>
      <c r="LZT53" s="15"/>
      <c r="LZU53" s="15"/>
      <c r="LZV53" s="14"/>
      <c r="LZW53" s="15"/>
      <c r="LZX53" s="15"/>
      <c r="LZY53" s="14"/>
      <c r="LZZ53" s="15"/>
      <c r="MAA53" s="15"/>
      <c r="MAB53" s="14"/>
      <c r="MAC53" s="15"/>
      <c r="MAD53" s="15"/>
      <c r="MAE53" s="14"/>
      <c r="MAF53" s="15"/>
      <c r="MAG53" s="15"/>
      <c r="MAH53" s="14"/>
      <c r="MAI53" s="15"/>
      <c r="MAJ53" s="15"/>
      <c r="MAK53" s="14"/>
      <c r="MAL53" s="15"/>
      <c r="MAM53" s="15"/>
      <c r="MAN53" s="14"/>
      <c r="MAO53" s="15"/>
      <c r="MAP53" s="15"/>
      <c r="MAQ53" s="14"/>
      <c r="MAR53" s="15"/>
      <c r="MAS53" s="15"/>
      <c r="MAT53" s="14"/>
      <c r="MAU53" s="15"/>
      <c r="MAV53" s="15"/>
      <c r="MAW53" s="14"/>
      <c r="MAX53" s="15"/>
      <c r="MAY53" s="15"/>
      <c r="MAZ53" s="14"/>
      <c r="MBA53" s="15"/>
      <c r="MBB53" s="15"/>
      <c r="MBC53" s="14"/>
      <c r="MBD53" s="15"/>
      <c r="MBE53" s="15"/>
      <c r="MBF53" s="14"/>
      <c r="MBG53" s="15"/>
      <c r="MBH53" s="15"/>
      <c r="MBI53" s="14"/>
      <c r="MBJ53" s="15"/>
      <c r="MBK53" s="15"/>
      <c r="MBL53" s="14"/>
      <c r="MBM53" s="15"/>
      <c r="MBN53" s="15"/>
      <c r="MBO53" s="14"/>
      <c r="MBP53" s="15"/>
      <c r="MBQ53" s="15"/>
      <c r="MBR53" s="14"/>
      <c r="MBS53" s="15"/>
      <c r="MBT53" s="15"/>
      <c r="MBU53" s="14"/>
      <c r="MBV53" s="15"/>
      <c r="MBW53" s="15"/>
      <c r="MBX53" s="14"/>
      <c r="MBY53" s="15"/>
      <c r="MBZ53" s="15"/>
      <c r="MCA53" s="14"/>
      <c r="MCB53" s="15"/>
      <c r="MCC53" s="15"/>
      <c r="MCD53" s="14"/>
      <c r="MCE53" s="15"/>
      <c r="MCF53" s="15"/>
      <c r="MCG53" s="14"/>
      <c r="MCH53" s="15"/>
      <c r="MCI53" s="15"/>
      <c r="MCJ53" s="14"/>
      <c r="MCK53" s="15"/>
      <c r="MCL53" s="15"/>
      <c r="MCM53" s="14"/>
      <c r="MCN53" s="15"/>
      <c r="MCO53" s="15"/>
      <c r="MCP53" s="14"/>
      <c r="MCQ53" s="15"/>
      <c r="MCR53" s="15"/>
      <c r="MCS53" s="14"/>
      <c r="MCT53" s="15"/>
      <c r="MCU53" s="15"/>
      <c r="MCV53" s="14"/>
      <c r="MCW53" s="15"/>
      <c r="MCX53" s="15"/>
      <c r="MCY53" s="14"/>
      <c r="MCZ53" s="15"/>
      <c r="MDA53" s="15"/>
      <c r="MDB53" s="14"/>
      <c r="MDC53" s="15"/>
      <c r="MDD53" s="15"/>
      <c r="MDE53" s="14"/>
      <c r="MDF53" s="15"/>
      <c r="MDG53" s="15"/>
      <c r="MDH53" s="14"/>
      <c r="MDI53" s="15"/>
      <c r="MDJ53" s="15"/>
      <c r="MDK53" s="14"/>
      <c r="MDL53" s="15"/>
      <c r="MDM53" s="15"/>
      <c r="MDN53" s="14"/>
      <c r="MDO53" s="15"/>
      <c r="MDP53" s="15"/>
      <c r="MDQ53" s="14"/>
      <c r="MDR53" s="15"/>
      <c r="MDS53" s="15"/>
      <c r="MDT53" s="14"/>
      <c r="MDU53" s="15"/>
      <c r="MDV53" s="15"/>
      <c r="MDW53" s="14"/>
      <c r="MDX53" s="15"/>
      <c r="MDY53" s="15"/>
      <c r="MDZ53" s="14"/>
      <c r="MEA53" s="15"/>
      <c r="MEB53" s="15"/>
      <c r="MEC53" s="14"/>
      <c r="MED53" s="15"/>
      <c r="MEE53" s="15"/>
      <c r="MEF53" s="14"/>
      <c r="MEG53" s="15"/>
      <c r="MEH53" s="15"/>
      <c r="MEI53" s="14"/>
      <c r="MEJ53" s="15"/>
      <c r="MEK53" s="15"/>
      <c r="MEL53" s="14"/>
      <c r="MEM53" s="15"/>
      <c r="MEN53" s="15"/>
      <c r="MEO53" s="14"/>
      <c r="MEP53" s="15"/>
      <c r="MEQ53" s="15"/>
      <c r="MER53" s="14"/>
      <c r="MES53" s="15"/>
      <c r="MET53" s="15"/>
      <c r="MEU53" s="14"/>
      <c r="MEV53" s="15"/>
      <c r="MEW53" s="15"/>
      <c r="MEX53" s="14"/>
      <c r="MEY53" s="15"/>
      <c r="MEZ53" s="15"/>
      <c r="MFA53" s="14"/>
      <c r="MFB53" s="15"/>
      <c r="MFC53" s="15"/>
      <c r="MFD53" s="14"/>
      <c r="MFE53" s="15"/>
      <c r="MFF53" s="15"/>
      <c r="MFG53" s="14"/>
      <c r="MFH53" s="15"/>
      <c r="MFI53" s="15"/>
      <c r="MFJ53" s="14"/>
      <c r="MFK53" s="15"/>
      <c r="MFL53" s="15"/>
      <c r="MFM53" s="14"/>
      <c r="MFN53" s="15"/>
      <c r="MFO53" s="15"/>
      <c r="MFP53" s="14"/>
      <c r="MFQ53" s="15"/>
      <c r="MFR53" s="15"/>
      <c r="MFS53" s="14"/>
      <c r="MFT53" s="15"/>
      <c r="MFU53" s="15"/>
      <c r="MFV53" s="14"/>
      <c r="MFW53" s="15"/>
      <c r="MFX53" s="15"/>
      <c r="MFY53" s="14"/>
      <c r="MFZ53" s="15"/>
      <c r="MGA53" s="15"/>
      <c r="MGB53" s="14"/>
      <c r="MGC53" s="15"/>
      <c r="MGD53" s="15"/>
      <c r="MGE53" s="14"/>
      <c r="MGF53" s="15"/>
      <c r="MGG53" s="15"/>
      <c r="MGH53" s="14"/>
      <c r="MGI53" s="15"/>
      <c r="MGJ53" s="15"/>
      <c r="MGK53" s="14"/>
      <c r="MGL53" s="15"/>
      <c r="MGM53" s="15"/>
      <c r="MGN53" s="14"/>
      <c r="MGO53" s="15"/>
      <c r="MGP53" s="15"/>
      <c r="MGQ53" s="14"/>
      <c r="MGR53" s="15"/>
      <c r="MGS53" s="15"/>
      <c r="MGT53" s="14"/>
      <c r="MGU53" s="15"/>
      <c r="MGV53" s="15"/>
      <c r="MGW53" s="14"/>
      <c r="MGX53" s="15"/>
      <c r="MGY53" s="15"/>
      <c r="MGZ53" s="14"/>
      <c r="MHA53" s="15"/>
      <c r="MHB53" s="15"/>
      <c r="MHC53" s="14"/>
      <c r="MHD53" s="15"/>
      <c r="MHE53" s="15"/>
      <c r="MHF53" s="14"/>
      <c r="MHG53" s="15"/>
      <c r="MHH53" s="15"/>
      <c r="MHI53" s="14"/>
      <c r="MHJ53" s="15"/>
      <c r="MHK53" s="15"/>
      <c r="MHL53" s="14"/>
      <c r="MHM53" s="15"/>
      <c r="MHN53" s="15"/>
      <c r="MHO53" s="14"/>
      <c r="MHP53" s="15"/>
      <c r="MHQ53" s="15"/>
      <c r="MHR53" s="14"/>
      <c r="MHS53" s="15"/>
      <c r="MHT53" s="15"/>
      <c r="MHU53" s="14"/>
      <c r="MHV53" s="15"/>
      <c r="MHW53" s="15"/>
      <c r="MHX53" s="14"/>
      <c r="MHY53" s="15"/>
      <c r="MHZ53" s="15"/>
      <c r="MIA53" s="14"/>
      <c r="MIB53" s="15"/>
      <c r="MIC53" s="15"/>
      <c r="MID53" s="14"/>
      <c r="MIE53" s="15"/>
      <c r="MIF53" s="15"/>
      <c r="MIG53" s="14"/>
      <c r="MIH53" s="15"/>
      <c r="MII53" s="15"/>
      <c r="MIJ53" s="14"/>
      <c r="MIK53" s="15"/>
      <c r="MIL53" s="15"/>
      <c r="MIM53" s="14"/>
      <c r="MIN53" s="15"/>
      <c r="MIO53" s="15"/>
      <c r="MIP53" s="14"/>
      <c r="MIQ53" s="15"/>
      <c r="MIR53" s="15"/>
      <c r="MIS53" s="14"/>
      <c r="MIT53" s="15"/>
      <c r="MIU53" s="15"/>
      <c r="MIV53" s="14"/>
      <c r="MIW53" s="15"/>
      <c r="MIX53" s="15"/>
      <c r="MIY53" s="14"/>
      <c r="MIZ53" s="15"/>
      <c r="MJA53" s="15"/>
      <c r="MJB53" s="14"/>
      <c r="MJC53" s="15"/>
      <c r="MJD53" s="15"/>
      <c r="MJE53" s="14"/>
      <c r="MJF53" s="15"/>
      <c r="MJG53" s="15"/>
      <c r="MJH53" s="14"/>
      <c r="MJI53" s="15"/>
      <c r="MJJ53" s="15"/>
      <c r="MJK53" s="14"/>
      <c r="MJL53" s="15"/>
      <c r="MJM53" s="15"/>
      <c r="MJN53" s="14"/>
      <c r="MJO53" s="15"/>
      <c r="MJP53" s="15"/>
      <c r="MJQ53" s="14"/>
      <c r="MJR53" s="15"/>
      <c r="MJS53" s="15"/>
      <c r="MJT53" s="14"/>
      <c r="MJU53" s="15"/>
      <c r="MJV53" s="15"/>
      <c r="MJW53" s="14"/>
      <c r="MJX53" s="15"/>
      <c r="MJY53" s="15"/>
      <c r="MJZ53" s="14"/>
      <c r="MKA53" s="15"/>
      <c r="MKB53" s="15"/>
      <c r="MKC53" s="14"/>
      <c r="MKD53" s="15"/>
      <c r="MKE53" s="15"/>
      <c r="MKF53" s="14"/>
      <c r="MKG53" s="15"/>
      <c r="MKH53" s="15"/>
      <c r="MKI53" s="14"/>
      <c r="MKJ53" s="15"/>
      <c r="MKK53" s="15"/>
      <c r="MKL53" s="14"/>
      <c r="MKM53" s="15"/>
      <c r="MKN53" s="15"/>
      <c r="MKO53" s="14"/>
      <c r="MKP53" s="15"/>
      <c r="MKQ53" s="15"/>
      <c r="MKR53" s="14"/>
      <c r="MKS53" s="15"/>
      <c r="MKT53" s="15"/>
      <c r="MKU53" s="14"/>
      <c r="MKV53" s="15"/>
      <c r="MKW53" s="15"/>
      <c r="MKX53" s="14"/>
      <c r="MKY53" s="15"/>
      <c r="MKZ53" s="15"/>
      <c r="MLA53" s="14"/>
      <c r="MLB53" s="15"/>
      <c r="MLC53" s="15"/>
      <c r="MLD53" s="14"/>
      <c r="MLE53" s="15"/>
      <c r="MLF53" s="15"/>
      <c r="MLG53" s="14"/>
      <c r="MLH53" s="15"/>
      <c r="MLI53" s="15"/>
      <c r="MLJ53" s="14"/>
      <c r="MLK53" s="15"/>
      <c r="MLL53" s="15"/>
      <c r="MLM53" s="14"/>
      <c r="MLN53" s="15"/>
      <c r="MLO53" s="15"/>
      <c r="MLP53" s="14"/>
      <c r="MLQ53" s="15"/>
      <c r="MLR53" s="15"/>
      <c r="MLS53" s="14"/>
      <c r="MLT53" s="15"/>
      <c r="MLU53" s="15"/>
      <c r="MLV53" s="14"/>
      <c r="MLW53" s="15"/>
      <c r="MLX53" s="15"/>
      <c r="MLY53" s="14"/>
      <c r="MLZ53" s="15"/>
      <c r="MMA53" s="15"/>
      <c r="MMB53" s="14"/>
      <c r="MMC53" s="15"/>
      <c r="MMD53" s="15"/>
      <c r="MME53" s="14"/>
      <c r="MMF53" s="15"/>
      <c r="MMG53" s="15"/>
      <c r="MMH53" s="14"/>
      <c r="MMI53" s="15"/>
      <c r="MMJ53" s="15"/>
      <c r="MMK53" s="14"/>
      <c r="MML53" s="15"/>
      <c r="MMM53" s="15"/>
      <c r="MMN53" s="14"/>
      <c r="MMO53" s="15"/>
      <c r="MMP53" s="15"/>
      <c r="MMQ53" s="14"/>
      <c r="MMR53" s="15"/>
      <c r="MMS53" s="15"/>
      <c r="MMT53" s="14"/>
      <c r="MMU53" s="15"/>
      <c r="MMV53" s="15"/>
      <c r="MMW53" s="14"/>
      <c r="MMX53" s="15"/>
      <c r="MMY53" s="15"/>
      <c r="MMZ53" s="14"/>
      <c r="MNA53" s="15"/>
      <c r="MNB53" s="15"/>
      <c r="MNC53" s="14"/>
      <c r="MND53" s="15"/>
      <c r="MNE53" s="15"/>
      <c r="MNF53" s="14"/>
      <c r="MNG53" s="15"/>
      <c r="MNH53" s="15"/>
      <c r="MNI53" s="14"/>
      <c r="MNJ53" s="15"/>
      <c r="MNK53" s="15"/>
      <c r="MNL53" s="14"/>
      <c r="MNM53" s="15"/>
      <c r="MNN53" s="15"/>
      <c r="MNO53" s="14"/>
      <c r="MNP53" s="15"/>
      <c r="MNQ53" s="15"/>
      <c r="MNR53" s="14"/>
      <c r="MNS53" s="15"/>
      <c r="MNT53" s="15"/>
      <c r="MNU53" s="14"/>
      <c r="MNV53" s="15"/>
      <c r="MNW53" s="15"/>
      <c r="MNX53" s="14"/>
      <c r="MNY53" s="15"/>
      <c r="MNZ53" s="15"/>
      <c r="MOA53" s="14"/>
      <c r="MOB53" s="15"/>
      <c r="MOC53" s="15"/>
      <c r="MOD53" s="14"/>
      <c r="MOE53" s="15"/>
      <c r="MOF53" s="15"/>
      <c r="MOG53" s="14"/>
      <c r="MOH53" s="15"/>
      <c r="MOI53" s="15"/>
      <c r="MOJ53" s="14"/>
      <c r="MOK53" s="15"/>
      <c r="MOL53" s="15"/>
      <c r="MOM53" s="14"/>
      <c r="MON53" s="15"/>
      <c r="MOO53" s="15"/>
      <c r="MOP53" s="14"/>
      <c r="MOQ53" s="15"/>
      <c r="MOR53" s="15"/>
      <c r="MOS53" s="14"/>
      <c r="MOT53" s="15"/>
      <c r="MOU53" s="15"/>
      <c r="MOV53" s="14"/>
      <c r="MOW53" s="15"/>
      <c r="MOX53" s="15"/>
      <c r="MOY53" s="14"/>
      <c r="MOZ53" s="15"/>
      <c r="MPA53" s="15"/>
      <c r="MPB53" s="14"/>
      <c r="MPC53" s="15"/>
      <c r="MPD53" s="15"/>
      <c r="MPE53" s="14"/>
      <c r="MPF53" s="15"/>
      <c r="MPG53" s="15"/>
      <c r="MPH53" s="14"/>
      <c r="MPI53" s="15"/>
      <c r="MPJ53" s="15"/>
      <c r="MPK53" s="14"/>
      <c r="MPL53" s="15"/>
      <c r="MPM53" s="15"/>
      <c r="MPN53" s="14"/>
      <c r="MPO53" s="15"/>
      <c r="MPP53" s="15"/>
      <c r="MPQ53" s="14"/>
      <c r="MPR53" s="15"/>
      <c r="MPS53" s="15"/>
      <c r="MPT53" s="14"/>
      <c r="MPU53" s="15"/>
      <c r="MPV53" s="15"/>
      <c r="MPW53" s="14"/>
      <c r="MPX53" s="15"/>
      <c r="MPY53" s="15"/>
      <c r="MPZ53" s="14"/>
      <c r="MQA53" s="15"/>
      <c r="MQB53" s="15"/>
      <c r="MQC53" s="14"/>
      <c r="MQD53" s="15"/>
      <c r="MQE53" s="15"/>
      <c r="MQF53" s="14"/>
      <c r="MQG53" s="15"/>
      <c r="MQH53" s="15"/>
      <c r="MQI53" s="14"/>
      <c r="MQJ53" s="15"/>
      <c r="MQK53" s="15"/>
      <c r="MQL53" s="14"/>
      <c r="MQM53" s="15"/>
      <c r="MQN53" s="15"/>
      <c r="MQO53" s="14"/>
      <c r="MQP53" s="15"/>
      <c r="MQQ53" s="15"/>
      <c r="MQR53" s="14"/>
      <c r="MQS53" s="15"/>
      <c r="MQT53" s="15"/>
      <c r="MQU53" s="14"/>
      <c r="MQV53" s="15"/>
      <c r="MQW53" s="15"/>
      <c r="MQX53" s="14"/>
      <c r="MQY53" s="15"/>
      <c r="MQZ53" s="15"/>
      <c r="MRA53" s="14"/>
      <c r="MRB53" s="15"/>
      <c r="MRC53" s="15"/>
      <c r="MRD53" s="14"/>
      <c r="MRE53" s="15"/>
      <c r="MRF53" s="15"/>
      <c r="MRG53" s="14"/>
      <c r="MRH53" s="15"/>
      <c r="MRI53" s="15"/>
      <c r="MRJ53" s="14"/>
      <c r="MRK53" s="15"/>
      <c r="MRL53" s="15"/>
      <c r="MRM53" s="14"/>
      <c r="MRN53" s="15"/>
      <c r="MRO53" s="15"/>
      <c r="MRP53" s="14"/>
      <c r="MRQ53" s="15"/>
      <c r="MRR53" s="15"/>
      <c r="MRS53" s="14"/>
      <c r="MRT53" s="15"/>
      <c r="MRU53" s="15"/>
      <c r="MRV53" s="14"/>
      <c r="MRW53" s="15"/>
      <c r="MRX53" s="15"/>
      <c r="MRY53" s="14"/>
      <c r="MRZ53" s="15"/>
      <c r="MSA53" s="15"/>
      <c r="MSB53" s="14"/>
      <c r="MSC53" s="15"/>
      <c r="MSD53" s="15"/>
      <c r="MSE53" s="14"/>
      <c r="MSF53" s="15"/>
      <c r="MSG53" s="15"/>
      <c r="MSH53" s="14"/>
      <c r="MSI53" s="15"/>
      <c r="MSJ53" s="15"/>
      <c r="MSK53" s="14"/>
      <c r="MSL53" s="15"/>
      <c r="MSM53" s="15"/>
      <c r="MSN53" s="14"/>
      <c r="MSO53" s="15"/>
      <c r="MSP53" s="15"/>
      <c r="MSQ53" s="14"/>
      <c r="MSR53" s="15"/>
      <c r="MSS53" s="15"/>
      <c r="MST53" s="14"/>
      <c r="MSU53" s="15"/>
      <c r="MSV53" s="15"/>
      <c r="MSW53" s="14"/>
      <c r="MSX53" s="15"/>
      <c r="MSY53" s="15"/>
      <c r="MSZ53" s="14"/>
      <c r="MTA53" s="15"/>
      <c r="MTB53" s="15"/>
      <c r="MTC53" s="14"/>
      <c r="MTD53" s="15"/>
      <c r="MTE53" s="15"/>
      <c r="MTF53" s="14"/>
      <c r="MTG53" s="15"/>
      <c r="MTH53" s="15"/>
      <c r="MTI53" s="14"/>
      <c r="MTJ53" s="15"/>
      <c r="MTK53" s="15"/>
      <c r="MTL53" s="14"/>
      <c r="MTM53" s="15"/>
      <c r="MTN53" s="15"/>
      <c r="MTO53" s="14"/>
      <c r="MTP53" s="15"/>
      <c r="MTQ53" s="15"/>
      <c r="MTR53" s="14"/>
      <c r="MTS53" s="15"/>
      <c r="MTT53" s="15"/>
      <c r="MTU53" s="14"/>
      <c r="MTV53" s="15"/>
      <c r="MTW53" s="15"/>
      <c r="MTX53" s="14"/>
      <c r="MTY53" s="15"/>
      <c r="MTZ53" s="15"/>
      <c r="MUA53" s="14"/>
      <c r="MUB53" s="15"/>
      <c r="MUC53" s="15"/>
      <c r="MUD53" s="14"/>
      <c r="MUE53" s="15"/>
      <c r="MUF53" s="15"/>
      <c r="MUG53" s="14"/>
      <c r="MUH53" s="15"/>
      <c r="MUI53" s="15"/>
      <c r="MUJ53" s="14"/>
      <c r="MUK53" s="15"/>
      <c r="MUL53" s="15"/>
      <c r="MUM53" s="14"/>
      <c r="MUN53" s="15"/>
      <c r="MUO53" s="15"/>
      <c r="MUP53" s="14"/>
      <c r="MUQ53" s="15"/>
      <c r="MUR53" s="15"/>
      <c r="MUS53" s="14"/>
      <c r="MUT53" s="15"/>
      <c r="MUU53" s="15"/>
      <c r="MUV53" s="14"/>
      <c r="MUW53" s="15"/>
      <c r="MUX53" s="15"/>
      <c r="MUY53" s="14"/>
      <c r="MUZ53" s="15"/>
      <c r="MVA53" s="15"/>
      <c r="MVB53" s="14"/>
      <c r="MVC53" s="15"/>
      <c r="MVD53" s="15"/>
      <c r="MVE53" s="14"/>
      <c r="MVF53" s="15"/>
      <c r="MVG53" s="15"/>
      <c r="MVH53" s="14"/>
      <c r="MVI53" s="15"/>
      <c r="MVJ53" s="15"/>
      <c r="MVK53" s="14"/>
      <c r="MVL53" s="15"/>
      <c r="MVM53" s="15"/>
      <c r="MVN53" s="14"/>
      <c r="MVO53" s="15"/>
      <c r="MVP53" s="15"/>
      <c r="MVQ53" s="14"/>
      <c r="MVR53" s="15"/>
      <c r="MVS53" s="15"/>
      <c r="MVT53" s="14"/>
      <c r="MVU53" s="15"/>
      <c r="MVV53" s="15"/>
      <c r="MVW53" s="14"/>
      <c r="MVX53" s="15"/>
      <c r="MVY53" s="15"/>
      <c r="MVZ53" s="14"/>
      <c r="MWA53" s="15"/>
      <c r="MWB53" s="15"/>
      <c r="MWC53" s="14"/>
      <c r="MWD53" s="15"/>
      <c r="MWE53" s="15"/>
      <c r="MWF53" s="14"/>
      <c r="MWG53" s="15"/>
      <c r="MWH53" s="15"/>
      <c r="MWI53" s="14"/>
      <c r="MWJ53" s="15"/>
      <c r="MWK53" s="15"/>
      <c r="MWL53" s="14"/>
      <c r="MWM53" s="15"/>
      <c r="MWN53" s="15"/>
      <c r="MWO53" s="14"/>
      <c r="MWP53" s="15"/>
      <c r="MWQ53" s="15"/>
      <c r="MWR53" s="14"/>
      <c r="MWS53" s="15"/>
      <c r="MWT53" s="15"/>
      <c r="MWU53" s="14"/>
      <c r="MWV53" s="15"/>
      <c r="MWW53" s="15"/>
      <c r="MWX53" s="14"/>
      <c r="MWY53" s="15"/>
      <c r="MWZ53" s="15"/>
      <c r="MXA53" s="14"/>
      <c r="MXB53" s="15"/>
      <c r="MXC53" s="15"/>
      <c r="MXD53" s="14"/>
      <c r="MXE53" s="15"/>
      <c r="MXF53" s="15"/>
      <c r="MXG53" s="14"/>
      <c r="MXH53" s="15"/>
      <c r="MXI53" s="15"/>
      <c r="MXJ53" s="14"/>
      <c r="MXK53" s="15"/>
      <c r="MXL53" s="15"/>
      <c r="MXM53" s="14"/>
      <c r="MXN53" s="15"/>
      <c r="MXO53" s="15"/>
      <c r="MXP53" s="14"/>
      <c r="MXQ53" s="15"/>
      <c r="MXR53" s="15"/>
      <c r="MXS53" s="14"/>
      <c r="MXT53" s="15"/>
      <c r="MXU53" s="15"/>
      <c r="MXV53" s="14"/>
      <c r="MXW53" s="15"/>
      <c r="MXX53" s="15"/>
      <c r="MXY53" s="14"/>
      <c r="MXZ53" s="15"/>
      <c r="MYA53" s="15"/>
      <c r="MYB53" s="14"/>
      <c r="MYC53" s="15"/>
      <c r="MYD53" s="15"/>
      <c r="MYE53" s="14"/>
      <c r="MYF53" s="15"/>
      <c r="MYG53" s="15"/>
      <c r="MYH53" s="14"/>
      <c r="MYI53" s="15"/>
      <c r="MYJ53" s="15"/>
      <c r="MYK53" s="14"/>
      <c r="MYL53" s="15"/>
      <c r="MYM53" s="15"/>
      <c r="MYN53" s="14"/>
      <c r="MYO53" s="15"/>
      <c r="MYP53" s="15"/>
      <c r="MYQ53" s="14"/>
      <c r="MYR53" s="15"/>
      <c r="MYS53" s="15"/>
      <c r="MYT53" s="14"/>
      <c r="MYU53" s="15"/>
      <c r="MYV53" s="15"/>
      <c r="MYW53" s="14"/>
      <c r="MYX53" s="15"/>
      <c r="MYY53" s="15"/>
      <c r="MYZ53" s="14"/>
      <c r="MZA53" s="15"/>
      <c r="MZB53" s="15"/>
      <c r="MZC53" s="14"/>
      <c r="MZD53" s="15"/>
      <c r="MZE53" s="15"/>
      <c r="MZF53" s="14"/>
      <c r="MZG53" s="15"/>
      <c r="MZH53" s="15"/>
      <c r="MZI53" s="14"/>
      <c r="MZJ53" s="15"/>
      <c r="MZK53" s="15"/>
      <c r="MZL53" s="14"/>
      <c r="MZM53" s="15"/>
      <c r="MZN53" s="15"/>
      <c r="MZO53" s="14"/>
      <c r="MZP53" s="15"/>
      <c r="MZQ53" s="15"/>
      <c r="MZR53" s="14"/>
      <c r="MZS53" s="15"/>
      <c r="MZT53" s="15"/>
      <c r="MZU53" s="14"/>
      <c r="MZV53" s="15"/>
      <c r="MZW53" s="15"/>
      <c r="MZX53" s="14"/>
      <c r="MZY53" s="15"/>
      <c r="MZZ53" s="15"/>
      <c r="NAA53" s="14"/>
      <c r="NAB53" s="15"/>
      <c r="NAC53" s="15"/>
      <c r="NAD53" s="14"/>
      <c r="NAE53" s="15"/>
      <c r="NAF53" s="15"/>
      <c r="NAG53" s="14"/>
      <c r="NAH53" s="15"/>
      <c r="NAI53" s="15"/>
      <c r="NAJ53" s="14"/>
      <c r="NAK53" s="15"/>
      <c r="NAL53" s="15"/>
      <c r="NAM53" s="14"/>
      <c r="NAN53" s="15"/>
      <c r="NAO53" s="15"/>
      <c r="NAP53" s="14"/>
      <c r="NAQ53" s="15"/>
      <c r="NAR53" s="15"/>
      <c r="NAS53" s="14"/>
      <c r="NAT53" s="15"/>
      <c r="NAU53" s="15"/>
      <c r="NAV53" s="14"/>
      <c r="NAW53" s="15"/>
      <c r="NAX53" s="15"/>
      <c r="NAY53" s="14"/>
      <c r="NAZ53" s="15"/>
      <c r="NBA53" s="15"/>
      <c r="NBB53" s="14"/>
      <c r="NBC53" s="15"/>
      <c r="NBD53" s="15"/>
      <c r="NBE53" s="14"/>
      <c r="NBF53" s="15"/>
      <c r="NBG53" s="15"/>
      <c r="NBH53" s="14"/>
      <c r="NBI53" s="15"/>
      <c r="NBJ53" s="15"/>
      <c r="NBK53" s="14"/>
      <c r="NBL53" s="15"/>
      <c r="NBM53" s="15"/>
      <c r="NBN53" s="14"/>
      <c r="NBO53" s="15"/>
      <c r="NBP53" s="15"/>
      <c r="NBQ53" s="14"/>
      <c r="NBR53" s="15"/>
      <c r="NBS53" s="15"/>
      <c r="NBT53" s="14"/>
      <c r="NBU53" s="15"/>
      <c r="NBV53" s="15"/>
      <c r="NBW53" s="14"/>
      <c r="NBX53" s="15"/>
      <c r="NBY53" s="15"/>
      <c r="NBZ53" s="14"/>
      <c r="NCA53" s="15"/>
      <c r="NCB53" s="15"/>
      <c r="NCC53" s="14"/>
      <c r="NCD53" s="15"/>
      <c r="NCE53" s="15"/>
      <c r="NCF53" s="14"/>
      <c r="NCG53" s="15"/>
      <c r="NCH53" s="15"/>
      <c r="NCI53" s="14"/>
      <c r="NCJ53" s="15"/>
      <c r="NCK53" s="15"/>
      <c r="NCL53" s="14"/>
      <c r="NCM53" s="15"/>
      <c r="NCN53" s="15"/>
      <c r="NCO53" s="14"/>
      <c r="NCP53" s="15"/>
      <c r="NCQ53" s="15"/>
      <c r="NCR53" s="14"/>
      <c r="NCS53" s="15"/>
      <c r="NCT53" s="15"/>
      <c r="NCU53" s="14"/>
      <c r="NCV53" s="15"/>
      <c r="NCW53" s="15"/>
      <c r="NCX53" s="14"/>
      <c r="NCY53" s="15"/>
      <c r="NCZ53" s="15"/>
      <c r="NDA53" s="14"/>
      <c r="NDB53" s="15"/>
      <c r="NDC53" s="15"/>
      <c r="NDD53" s="14"/>
      <c r="NDE53" s="15"/>
      <c r="NDF53" s="15"/>
      <c r="NDG53" s="14"/>
      <c r="NDH53" s="15"/>
      <c r="NDI53" s="15"/>
      <c r="NDJ53" s="14"/>
      <c r="NDK53" s="15"/>
      <c r="NDL53" s="15"/>
      <c r="NDM53" s="14"/>
      <c r="NDN53" s="15"/>
      <c r="NDO53" s="15"/>
      <c r="NDP53" s="14"/>
      <c r="NDQ53" s="15"/>
      <c r="NDR53" s="15"/>
      <c r="NDS53" s="14"/>
      <c r="NDT53" s="15"/>
      <c r="NDU53" s="15"/>
      <c r="NDV53" s="14"/>
      <c r="NDW53" s="15"/>
      <c r="NDX53" s="15"/>
      <c r="NDY53" s="14"/>
      <c r="NDZ53" s="15"/>
      <c r="NEA53" s="15"/>
      <c r="NEB53" s="14"/>
      <c r="NEC53" s="15"/>
      <c r="NED53" s="15"/>
      <c r="NEE53" s="14"/>
      <c r="NEF53" s="15"/>
      <c r="NEG53" s="15"/>
      <c r="NEH53" s="14"/>
      <c r="NEI53" s="15"/>
      <c r="NEJ53" s="15"/>
      <c r="NEK53" s="14"/>
      <c r="NEL53" s="15"/>
      <c r="NEM53" s="15"/>
      <c r="NEN53" s="14"/>
      <c r="NEO53" s="15"/>
      <c r="NEP53" s="15"/>
      <c r="NEQ53" s="14"/>
      <c r="NER53" s="15"/>
      <c r="NES53" s="15"/>
      <c r="NET53" s="14"/>
      <c r="NEU53" s="15"/>
      <c r="NEV53" s="15"/>
      <c r="NEW53" s="14"/>
      <c r="NEX53" s="15"/>
      <c r="NEY53" s="15"/>
      <c r="NEZ53" s="14"/>
      <c r="NFA53" s="15"/>
      <c r="NFB53" s="15"/>
      <c r="NFC53" s="14"/>
      <c r="NFD53" s="15"/>
      <c r="NFE53" s="15"/>
      <c r="NFF53" s="14"/>
      <c r="NFG53" s="15"/>
      <c r="NFH53" s="15"/>
      <c r="NFI53" s="14"/>
      <c r="NFJ53" s="15"/>
      <c r="NFK53" s="15"/>
      <c r="NFL53" s="14"/>
      <c r="NFM53" s="15"/>
      <c r="NFN53" s="15"/>
      <c r="NFO53" s="14"/>
      <c r="NFP53" s="15"/>
      <c r="NFQ53" s="15"/>
      <c r="NFR53" s="14"/>
      <c r="NFS53" s="15"/>
      <c r="NFT53" s="15"/>
      <c r="NFU53" s="14"/>
      <c r="NFV53" s="15"/>
      <c r="NFW53" s="15"/>
      <c r="NFX53" s="14"/>
      <c r="NFY53" s="15"/>
      <c r="NFZ53" s="15"/>
      <c r="NGA53" s="14"/>
      <c r="NGB53" s="15"/>
      <c r="NGC53" s="15"/>
      <c r="NGD53" s="14"/>
      <c r="NGE53" s="15"/>
      <c r="NGF53" s="15"/>
      <c r="NGG53" s="14"/>
      <c r="NGH53" s="15"/>
      <c r="NGI53" s="15"/>
      <c r="NGJ53" s="14"/>
      <c r="NGK53" s="15"/>
      <c r="NGL53" s="15"/>
      <c r="NGM53" s="14"/>
      <c r="NGN53" s="15"/>
      <c r="NGO53" s="15"/>
      <c r="NGP53" s="14"/>
      <c r="NGQ53" s="15"/>
      <c r="NGR53" s="15"/>
      <c r="NGS53" s="14"/>
      <c r="NGT53" s="15"/>
      <c r="NGU53" s="15"/>
      <c r="NGV53" s="14"/>
      <c r="NGW53" s="15"/>
      <c r="NGX53" s="15"/>
      <c r="NGY53" s="14"/>
      <c r="NGZ53" s="15"/>
      <c r="NHA53" s="15"/>
      <c r="NHB53" s="14"/>
      <c r="NHC53" s="15"/>
      <c r="NHD53" s="15"/>
      <c r="NHE53" s="14"/>
      <c r="NHF53" s="15"/>
      <c r="NHG53" s="15"/>
      <c r="NHH53" s="14"/>
      <c r="NHI53" s="15"/>
      <c r="NHJ53" s="15"/>
      <c r="NHK53" s="14"/>
      <c r="NHL53" s="15"/>
      <c r="NHM53" s="15"/>
      <c r="NHN53" s="14"/>
      <c r="NHO53" s="15"/>
      <c r="NHP53" s="15"/>
      <c r="NHQ53" s="14"/>
      <c r="NHR53" s="15"/>
      <c r="NHS53" s="15"/>
      <c r="NHT53" s="14"/>
      <c r="NHU53" s="15"/>
      <c r="NHV53" s="15"/>
      <c r="NHW53" s="14"/>
      <c r="NHX53" s="15"/>
      <c r="NHY53" s="15"/>
      <c r="NHZ53" s="14"/>
      <c r="NIA53" s="15"/>
      <c r="NIB53" s="15"/>
      <c r="NIC53" s="14"/>
      <c r="NID53" s="15"/>
      <c r="NIE53" s="15"/>
      <c r="NIF53" s="14"/>
      <c r="NIG53" s="15"/>
      <c r="NIH53" s="15"/>
      <c r="NII53" s="14"/>
      <c r="NIJ53" s="15"/>
      <c r="NIK53" s="15"/>
      <c r="NIL53" s="14"/>
      <c r="NIM53" s="15"/>
      <c r="NIN53" s="15"/>
      <c r="NIO53" s="14"/>
      <c r="NIP53" s="15"/>
      <c r="NIQ53" s="15"/>
      <c r="NIR53" s="14"/>
      <c r="NIS53" s="15"/>
      <c r="NIT53" s="15"/>
      <c r="NIU53" s="14"/>
      <c r="NIV53" s="15"/>
      <c r="NIW53" s="15"/>
      <c r="NIX53" s="14"/>
      <c r="NIY53" s="15"/>
      <c r="NIZ53" s="15"/>
      <c r="NJA53" s="14"/>
      <c r="NJB53" s="15"/>
      <c r="NJC53" s="15"/>
      <c r="NJD53" s="14"/>
      <c r="NJE53" s="15"/>
      <c r="NJF53" s="15"/>
      <c r="NJG53" s="14"/>
      <c r="NJH53" s="15"/>
      <c r="NJI53" s="15"/>
      <c r="NJJ53" s="14"/>
      <c r="NJK53" s="15"/>
      <c r="NJL53" s="15"/>
      <c r="NJM53" s="14"/>
      <c r="NJN53" s="15"/>
      <c r="NJO53" s="15"/>
      <c r="NJP53" s="14"/>
      <c r="NJQ53" s="15"/>
      <c r="NJR53" s="15"/>
      <c r="NJS53" s="14"/>
      <c r="NJT53" s="15"/>
      <c r="NJU53" s="15"/>
      <c r="NJV53" s="14"/>
      <c r="NJW53" s="15"/>
      <c r="NJX53" s="15"/>
      <c r="NJY53" s="14"/>
      <c r="NJZ53" s="15"/>
      <c r="NKA53" s="15"/>
      <c r="NKB53" s="14"/>
      <c r="NKC53" s="15"/>
      <c r="NKD53" s="15"/>
      <c r="NKE53" s="14"/>
      <c r="NKF53" s="15"/>
      <c r="NKG53" s="15"/>
      <c r="NKH53" s="14"/>
      <c r="NKI53" s="15"/>
      <c r="NKJ53" s="15"/>
      <c r="NKK53" s="14"/>
      <c r="NKL53" s="15"/>
      <c r="NKM53" s="15"/>
      <c r="NKN53" s="14"/>
      <c r="NKO53" s="15"/>
      <c r="NKP53" s="15"/>
      <c r="NKQ53" s="14"/>
      <c r="NKR53" s="15"/>
      <c r="NKS53" s="15"/>
      <c r="NKT53" s="14"/>
      <c r="NKU53" s="15"/>
      <c r="NKV53" s="15"/>
      <c r="NKW53" s="14"/>
      <c r="NKX53" s="15"/>
      <c r="NKY53" s="15"/>
      <c r="NKZ53" s="14"/>
      <c r="NLA53" s="15"/>
      <c r="NLB53" s="15"/>
      <c r="NLC53" s="14"/>
      <c r="NLD53" s="15"/>
      <c r="NLE53" s="15"/>
      <c r="NLF53" s="14"/>
      <c r="NLG53" s="15"/>
      <c r="NLH53" s="15"/>
      <c r="NLI53" s="14"/>
      <c r="NLJ53" s="15"/>
      <c r="NLK53" s="15"/>
      <c r="NLL53" s="14"/>
      <c r="NLM53" s="15"/>
      <c r="NLN53" s="15"/>
      <c r="NLO53" s="14"/>
      <c r="NLP53" s="15"/>
      <c r="NLQ53" s="15"/>
      <c r="NLR53" s="14"/>
      <c r="NLS53" s="15"/>
      <c r="NLT53" s="15"/>
      <c r="NLU53" s="14"/>
      <c r="NLV53" s="15"/>
      <c r="NLW53" s="15"/>
      <c r="NLX53" s="14"/>
      <c r="NLY53" s="15"/>
      <c r="NLZ53" s="15"/>
      <c r="NMA53" s="14"/>
      <c r="NMB53" s="15"/>
      <c r="NMC53" s="15"/>
      <c r="NMD53" s="14"/>
      <c r="NME53" s="15"/>
      <c r="NMF53" s="15"/>
      <c r="NMG53" s="14"/>
      <c r="NMH53" s="15"/>
      <c r="NMI53" s="15"/>
      <c r="NMJ53" s="14"/>
      <c r="NMK53" s="15"/>
      <c r="NML53" s="15"/>
      <c r="NMM53" s="14"/>
      <c r="NMN53" s="15"/>
      <c r="NMO53" s="15"/>
      <c r="NMP53" s="14"/>
      <c r="NMQ53" s="15"/>
      <c r="NMR53" s="15"/>
      <c r="NMS53" s="14"/>
      <c r="NMT53" s="15"/>
      <c r="NMU53" s="15"/>
      <c r="NMV53" s="14"/>
      <c r="NMW53" s="15"/>
      <c r="NMX53" s="15"/>
      <c r="NMY53" s="14"/>
      <c r="NMZ53" s="15"/>
      <c r="NNA53" s="15"/>
      <c r="NNB53" s="14"/>
      <c r="NNC53" s="15"/>
      <c r="NND53" s="15"/>
      <c r="NNE53" s="14"/>
      <c r="NNF53" s="15"/>
      <c r="NNG53" s="15"/>
      <c r="NNH53" s="14"/>
      <c r="NNI53" s="15"/>
      <c r="NNJ53" s="15"/>
      <c r="NNK53" s="14"/>
      <c r="NNL53" s="15"/>
      <c r="NNM53" s="15"/>
      <c r="NNN53" s="14"/>
      <c r="NNO53" s="15"/>
      <c r="NNP53" s="15"/>
      <c r="NNQ53" s="14"/>
      <c r="NNR53" s="15"/>
      <c r="NNS53" s="15"/>
      <c r="NNT53" s="14"/>
      <c r="NNU53" s="15"/>
      <c r="NNV53" s="15"/>
      <c r="NNW53" s="14"/>
      <c r="NNX53" s="15"/>
      <c r="NNY53" s="15"/>
      <c r="NNZ53" s="14"/>
      <c r="NOA53" s="15"/>
      <c r="NOB53" s="15"/>
      <c r="NOC53" s="14"/>
      <c r="NOD53" s="15"/>
      <c r="NOE53" s="15"/>
      <c r="NOF53" s="14"/>
      <c r="NOG53" s="15"/>
      <c r="NOH53" s="15"/>
      <c r="NOI53" s="14"/>
      <c r="NOJ53" s="15"/>
      <c r="NOK53" s="15"/>
      <c r="NOL53" s="14"/>
      <c r="NOM53" s="15"/>
      <c r="NON53" s="15"/>
      <c r="NOO53" s="14"/>
      <c r="NOP53" s="15"/>
      <c r="NOQ53" s="15"/>
      <c r="NOR53" s="14"/>
      <c r="NOS53" s="15"/>
      <c r="NOT53" s="15"/>
      <c r="NOU53" s="14"/>
      <c r="NOV53" s="15"/>
      <c r="NOW53" s="15"/>
      <c r="NOX53" s="14"/>
      <c r="NOY53" s="15"/>
      <c r="NOZ53" s="15"/>
      <c r="NPA53" s="14"/>
      <c r="NPB53" s="15"/>
      <c r="NPC53" s="15"/>
      <c r="NPD53" s="14"/>
      <c r="NPE53" s="15"/>
      <c r="NPF53" s="15"/>
      <c r="NPG53" s="14"/>
      <c r="NPH53" s="15"/>
      <c r="NPI53" s="15"/>
      <c r="NPJ53" s="14"/>
      <c r="NPK53" s="15"/>
      <c r="NPL53" s="15"/>
      <c r="NPM53" s="14"/>
      <c r="NPN53" s="15"/>
      <c r="NPO53" s="15"/>
      <c r="NPP53" s="14"/>
      <c r="NPQ53" s="15"/>
      <c r="NPR53" s="15"/>
      <c r="NPS53" s="14"/>
      <c r="NPT53" s="15"/>
      <c r="NPU53" s="15"/>
      <c r="NPV53" s="14"/>
      <c r="NPW53" s="15"/>
      <c r="NPX53" s="15"/>
      <c r="NPY53" s="14"/>
      <c r="NPZ53" s="15"/>
      <c r="NQA53" s="15"/>
      <c r="NQB53" s="14"/>
      <c r="NQC53" s="15"/>
      <c r="NQD53" s="15"/>
      <c r="NQE53" s="14"/>
      <c r="NQF53" s="15"/>
      <c r="NQG53" s="15"/>
      <c r="NQH53" s="14"/>
      <c r="NQI53" s="15"/>
      <c r="NQJ53" s="15"/>
      <c r="NQK53" s="14"/>
      <c r="NQL53" s="15"/>
      <c r="NQM53" s="15"/>
      <c r="NQN53" s="14"/>
      <c r="NQO53" s="15"/>
      <c r="NQP53" s="15"/>
      <c r="NQQ53" s="14"/>
      <c r="NQR53" s="15"/>
      <c r="NQS53" s="15"/>
      <c r="NQT53" s="14"/>
      <c r="NQU53" s="15"/>
      <c r="NQV53" s="15"/>
      <c r="NQW53" s="14"/>
      <c r="NQX53" s="15"/>
      <c r="NQY53" s="15"/>
      <c r="NQZ53" s="14"/>
      <c r="NRA53" s="15"/>
      <c r="NRB53" s="15"/>
      <c r="NRC53" s="14"/>
      <c r="NRD53" s="15"/>
      <c r="NRE53" s="15"/>
      <c r="NRF53" s="14"/>
      <c r="NRG53" s="15"/>
      <c r="NRH53" s="15"/>
      <c r="NRI53" s="14"/>
      <c r="NRJ53" s="15"/>
      <c r="NRK53" s="15"/>
      <c r="NRL53" s="14"/>
      <c r="NRM53" s="15"/>
      <c r="NRN53" s="15"/>
      <c r="NRO53" s="14"/>
      <c r="NRP53" s="15"/>
      <c r="NRQ53" s="15"/>
      <c r="NRR53" s="14"/>
      <c r="NRS53" s="15"/>
      <c r="NRT53" s="15"/>
      <c r="NRU53" s="14"/>
      <c r="NRV53" s="15"/>
      <c r="NRW53" s="15"/>
      <c r="NRX53" s="14"/>
      <c r="NRY53" s="15"/>
      <c r="NRZ53" s="15"/>
      <c r="NSA53" s="14"/>
      <c r="NSB53" s="15"/>
      <c r="NSC53" s="15"/>
      <c r="NSD53" s="14"/>
      <c r="NSE53" s="15"/>
      <c r="NSF53" s="15"/>
      <c r="NSG53" s="14"/>
      <c r="NSH53" s="15"/>
      <c r="NSI53" s="15"/>
      <c r="NSJ53" s="14"/>
      <c r="NSK53" s="15"/>
      <c r="NSL53" s="15"/>
      <c r="NSM53" s="14"/>
      <c r="NSN53" s="15"/>
      <c r="NSO53" s="15"/>
      <c r="NSP53" s="14"/>
      <c r="NSQ53" s="15"/>
      <c r="NSR53" s="15"/>
      <c r="NSS53" s="14"/>
      <c r="NST53" s="15"/>
      <c r="NSU53" s="15"/>
      <c r="NSV53" s="14"/>
      <c r="NSW53" s="15"/>
      <c r="NSX53" s="15"/>
      <c r="NSY53" s="14"/>
      <c r="NSZ53" s="15"/>
      <c r="NTA53" s="15"/>
      <c r="NTB53" s="14"/>
      <c r="NTC53" s="15"/>
      <c r="NTD53" s="15"/>
      <c r="NTE53" s="14"/>
      <c r="NTF53" s="15"/>
      <c r="NTG53" s="15"/>
      <c r="NTH53" s="14"/>
      <c r="NTI53" s="15"/>
      <c r="NTJ53" s="15"/>
      <c r="NTK53" s="14"/>
      <c r="NTL53" s="15"/>
      <c r="NTM53" s="15"/>
      <c r="NTN53" s="14"/>
      <c r="NTO53" s="15"/>
      <c r="NTP53" s="15"/>
      <c r="NTQ53" s="14"/>
      <c r="NTR53" s="15"/>
      <c r="NTS53" s="15"/>
      <c r="NTT53" s="14"/>
      <c r="NTU53" s="15"/>
      <c r="NTV53" s="15"/>
      <c r="NTW53" s="14"/>
      <c r="NTX53" s="15"/>
      <c r="NTY53" s="15"/>
      <c r="NTZ53" s="14"/>
      <c r="NUA53" s="15"/>
      <c r="NUB53" s="15"/>
      <c r="NUC53" s="14"/>
      <c r="NUD53" s="15"/>
      <c r="NUE53" s="15"/>
      <c r="NUF53" s="14"/>
      <c r="NUG53" s="15"/>
      <c r="NUH53" s="15"/>
      <c r="NUI53" s="14"/>
      <c r="NUJ53" s="15"/>
      <c r="NUK53" s="15"/>
      <c r="NUL53" s="14"/>
      <c r="NUM53" s="15"/>
      <c r="NUN53" s="15"/>
      <c r="NUO53" s="14"/>
      <c r="NUP53" s="15"/>
      <c r="NUQ53" s="15"/>
      <c r="NUR53" s="14"/>
      <c r="NUS53" s="15"/>
      <c r="NUT53" s="15"/>
      <c r="NUU53" s="14"/>
      <c r="NUV53" s="15"/>
      <c r="NUW53" s="15"/>
      <c r="NUX53" s="14"/>
      <c r="NUY53" s="15"/>
      <c r="NUZ53" s="15"/>
      <c r="NVA53" s="14"/>
      <c r="NVB53" s="15"/>
      <c r="NVC53" s="15"/>
      <c r="NVD53" s="14"/>
      <c r="NVE53" s="15"/>
      <c r="NVF53" s="15"/>
      <c r="NVG53" s="14"/>
      <c r="NVH53" s="15"/>
      <c r="NVI53" s="15"/>
      <c r="NVJ53" s="14"/>
      <c r="NVK53" s="15"/>
      <c r="NVL53" s="15"/>
      <c r="NVM53" s="14"/>
      <c r="NVN53" s="15"/>
      <c r="NVO53" s="15"/>
      <c r="NVP53" s="14"/>
      <c r="NVQ53" s="15"/>
      <c r="NVR53" s="15"/>
      <c r="NVS53" s="14"/>
      <c r="NVT53" s="15"/>
      <c r="NVU53" s="15"/>
      <c r="NVV53" s="14"/>
      <c r="NVW53" s="15"/>
      <c r="NVX53" s="15"/>
      <c r="NVY53" s="14"/>
      <c r="NVZ53" s="15"/>
      <c r="NWA53" s="15"/>
      <c r="NWB53" s="14"/>
      <c r="NWC53" s="15"/>
      <c r="NWD53" s="15"/>
      <c r="NWE53" s="14"/>
      <c r="NWF53" s="15"/>
      <c r="NWG53" s="15"/>
      <c r="NWH53" s="14"/>
      <c r="NWI53" s="15"/>
      <c r="NWJ53" s="15"/>
      <c r="NWK53" s="14"/>
      <c r="NWL53" s="15"/>
      <c r="NWM53" s="15"/>
      <c r="NWN53" s="14"/>
      <c r="NWO53" s="15"/>
      <c r="NWP53" s="15"/>
      <c r="NWQ53" s="14"/>
      <c r="NWR53" s="15"/>
      <c r="NWS53" s="15"/>
      <c r="NWT53" s="14"/>
      <c r="NWU53" s="15"/>
      <c r="NWV53" s="15"/>
      <c r="NWW53" s="14"/>
      <c r="NWX53" s="15"/>
      <c r="NWY53" s="15"/>
      <c r="NWZ53" s="14"/>
      <c r="NXA53" s="15"/>
      <c r="NXB53" s="15"/>
      <c r="NXC53" s="14"/>
      <c r="NXD53" s="15"/>
      <c r="NXE53" s="15"/>
      <c r="NXF53" s="14"/>
      <c r="NXG53" s="15"/>
      <c r="NXH53" s="15"/>
      <c r="NXI53" s="14"/>
      <c r="NXJ53" s="15"/>
      <c r="NXK53" s="15"/>
      <c r="NXL53" s="14"/>
      <c r="NXM53" s="15"/>
      <c r="NXN53" s="15"/>
      <c r="NXO53" s="14"/>
      <c r="NXP53" s="15"/>
      <c r="NXQ53" s="15"/>
      <c r="NXR53" s="14"/>
      <c r="NXS53" s="15"/>
      <c r="NXT53" s="15"/>
      <c r="NXU53" s="14"/>
      <c r="NXV53" s="15"/>
      <c r="NXW53" s="15"/>
      <c r="NXX53" s="14"/>
      <c r="NXY53" s="15"/>
      <c r="NXZ53" s="15"/>
      <c r="NYA53" s="14"/>
      <c r="NYB53" s="15"/>
      <c r="NYC53" s="15"/>
      <c r="NYD53" s="14"/>
      <c r="NYE53" s="15"/>
      <c r="NYF53" s="15"/>
      <c r="NYG53" s="14"/>
      <c r="NYH53" s="15"/>
      <c r="NYI53" s="15"/>
      <c r="NYJ53" s="14"/>
      <c r="NYK53" s="15"/>
      <c r="NYL53" s="15"/>
      <c r="NYM53" s="14"/>
      <c r="NYN53" s="15"/>
      <c r="NYO53" s="15"/>
      <c r="NYP53" s="14"/>
      <c r="NYQ53" s="15"/>
      <c r="NYR53" s="15"/>
      <c r="NYS53" s="14"/>
      <c r="NYT53" s="15"/>
      <c r="NYU53" s="15"/>
      <c r="NYV53" s="14"/>
      <c r="NYW53" s="15"/>
      <c r="NYX53" s="15"/>
      <c r="NYY53" s="14"/>
      <c r="NYZ53" s="15"/>
      <c r="NZA53" s="15"/>
      <c r="NZB53" s="14"/>
      <c r="NZC53" s="15"/>
      <c r="NZD53" s="15"/>
      <c r="NZE53" s="14"/>
      <c r="NZF53" s="15"/>
      <c r="NZG53" s="15"/>
      <c r="NZH53" s="14"/>
      <c r="NZI53" s="15"/>
      <c r="NZJ53" s="15"/>
      <c r="NZK53" s="14"/>
      <c r="NZL53" s="15"/>
      <c r="NZM53" s="15"/>
      <c r="NZN53" s="14"/>
      <c r="NZO53" s="15"/>
      <c r="NZP53" s="15"/>
      <c r="NZQ53" s="14"/>
      <c r="NZR53" s="15"/>
      <c r="NZS53" s="15"/>
      <c r="NZT53" s="14"/>
      <c r="NZU53" s="15"/>
      <c r="NZV53" s="15"/>
      <c r="NZW53" s="14"/>
      <c r="NZX53" s="15"/>
      <c r="NZY53" s="15"/>
      <c r="NZZ53" s="14"/>
      <c r="OAA53" s="15"/>
      <c r="OAB53" s="15"/>
      <c r="OAC53" s="14"/>
      <c r="OAD53" s="15"/>
      <c r="OAE53" s="15"/>
      <c r="OAF53" s="14"/>
      <c r="OAG53" s="15"/>
      <c r="OAH53" s="15"/>
      <c r="OAI53" s="14"/>
      <c r="OAJ53" s="15"/>
      <c r="OAK53" s="15"/>
      <c r="OAL53" s="14"/>
      <c r="OAM53" s="15"/>
      <c r="OAN53" s="15"/>
      <c r="OAO53" s="14"/>
      <c r="OAP53" s="15"/>
      <c r="OAQ53" s="15"/>
      <c r="OAR53" s="14"/>
      <c r="OAS53" s="15"/>
      <c r="OAT53" s="15"/>
      <c r="OAU53" s="14"/>
      <c r="OAV53" s="15"/>
      <c r="OAW53" s="15"/>
      <c r="OAX53" s="14"/>
      <c r="OAY53" s="15"/>
      <c r="OAZ53" s="15"/>
      <c r="OBA53" s="14"/>
      <c r="OBB53" s="15"/>
      <c r="OBC53" s="15"/>
      <c r="OBD53" s="14"/>
      <c r="OBE53" s="15"/>
      <c r="OBF53" s="15"/>
      <c r="OBG53" s="14"/>
      <c r="OBH53" s="15"/>
      <c r="OBI53" s="15"/>
      <c r="OBJ53" s="14"/>
      <c r="OBK53" s="15"/>
      <c r="OBL53" s="15"/>
      <c r="OBM53" s="14"/>
      <c r="OBN53" s="15"/>
      <c r="OBO53" s="15"/>
      <c r="OBP53" s="14"/>
      <c r="OBQ53" s="15"/>
      <c r="OBR53" s="15"/>
      <c r="OBS53" s="14"/>
      <c r="OBT53" s="15"/>
      <c r="OBU53" s="15"/>
      <c r="OBV53" s="14"/>
      <c r="OBW53" s="15"/>
      <c r="OBX53" s="15"/>
      <c r="OBY53" s="14"/>
      <c r="OBZ53" s="15"/>
      <c r="OCA53" s="15"/>
      <c r="OCB53" s="14"/>
      <c r="OCC53" s="15"/>
      <c r="OCD53" s="15"/>
      <c r="OCE53" s="14"/>
      <c r="OCF53" s="15"/>
      <c r="OCG53" s="15"/>
      <c r="OCH53" s="14"/>
      <c r="OCI53" s="15"/>
      <c r="OCJ53" s="15"/>
      <c r="OCK53" s="14"/>
      <c r="OCL53" s="15"/>
      <c r="OCM53" s="15"/>
      <c r="OCN53" s="14"/>
      <c r="OCO53" s="15"/>
      <c r="OCP53" s="15"/>
      <c r="OCQ53" s="14"/>
      <c r="OCR53" s="15"/>
      <c r="OCS53" s="15"/>
      <c r="OCT53" s="14"/>
      <c r="OCU53" s="15"/>
      <c r="OCV53" s="15"/>
      <c r="OCW53" s="14"/>
      <c r="OCX53" s="15"/>
      <c r="OCY53" s="15"/>
      <c r="OCZ53" s="14"/>
      <c r="ODA53" s="15"/>
      <c r="ODB53" s="15"/>
      <c r="ODC53" s="14"/>
      <c r="ODD53" s="15"/>
      <c r="ODE53" s="15"/>
      <c r="ODF53" s="14"/>
      <c r="ODG53" s="15"/>
      <c r="ODH53" s="15"/>
      <c r="ODI53" s="14"/>
      <c r="ODJ53" s="15"/>
      <c r="ODK53" s="15"/>
      <c r="ODL53" s="14"/>
      <c r="ODM53" s="15"/>
      <c r="ODN53" s="15"/>
      <c r="ODO53" s="14"/>
      <c r="ODP53" s="15"/>
      <c r="ODQ53" s="15"/>
      <c r="ODR53" s="14"/>
      <c r="ODS53" s="15"/>
      <c r="ODT53" s="15"/>
      <c r="ODU53" s="14"/>
      <c r="ODV53" s="15"/>
      <c r="ODW53" s="15"/>
      <c r="ODX53" s="14"/>
      <c r="ODY53" s="15"/>
      <c r="ODZ53" s="15"/>
      <c r="OEA53" s="14"/>
      <c r="OEB53" s="15"/>
      <c r="OEC53" s="15"/>
      <c r="OED53" s="14"/>
      <c r="OEE53" s="15"/>
      <c r="OEF53" s="15"/>
      <c r="OEG53" s="14"/>
      <c r="OEH53" s="15"/>
      <c r="OEI53" s="15"/>
      <c r="OEJ53" s="14"/>
      <c r="OEK53" s="15"/>
      <c r="OEL53" s="15"/>
      <c r="OEM53" s="14"/>
      <c r="OEN53" s="15"/>
      <c r="OEO53" s="15"/>
      <c r="OEP53" s="14"/>
      <c r="OEQ53" s="15"/>
      <c r="OER53" s="15"/>
      <c r="OES53" s="14"/>
      <c r="OET53" s="15"/>
      <c r="OEU53" s="15"/>
      <c r="OEV53" s="14"/>
      <c r="OEW53" s="15"/>
      <c r="OEX53" s="15"/>
      <c r="OEY53" s="14"/>
      <c r="OEZ53" s="15"/>
      <c r="OFA53" s="15"/>
      <c r="OFB53" s="14"/>
      <c r="OFC53" s="15"/>
      <c r="OFD53" s="15"/>
      <c r="OFE53" s="14"/>
      <c r="OFF53" s="15"/>
      <c r="OFG53" s="15"/>
      <c r="OFH53" s="14"/>
      <c r="OFI53" s="15"/>
      <c r="OFJ53" s="15"/>
      <c r="OFK53" s="14"/>
      <c r="OFL53" s="15"/>
      <c r="OFM53" s="15"/>
      <c r="OFN53" s="14"/>
      <c r="OFO53" s="15"/>
      <c r="OFP53" s="15"/>
      <c r="OFQ53" s="14"/>
      <c r="OFR53" s="15"/>
      <c r="OFS53" s="15"/>
      <c r="OFT53" s="14"/>
      <c r="OFU53" s="15"/>
      <c r="OFV53" s="15"/>
      <c r="OFW53" s="14"/>
      <c r="OFX53" s="15"/>
      <c r="OFY53" s="15"/>
      <c r="OFZ53" s="14"/>
      <c r="OGA53" s="15"/>
      <c r="OGB53" s="15"/>
      <c r="OGC53" s="14"/>
      <c r="OGD53" s="15"/>
      <c r="OGE53" s="15"/>
      <c r="OGF53" s="14"/>
      <c r="OGG53" s="15"/>
      <c r="OGH53" s="15"/>
      <c r="OGI53" s="14"/>
      <c r="OGJ53" s="15"/>
      <c r="OGK53" s="15"/>
      <c r="OGL53" s="14"/>
      <c r="OGM53" s="15"/>
      <c r="OGN53" s="15"/>
      <c r="OGO53" s="14"/>
      <c r="OGP53" s="15"/>
      <c r="OGQ53" s="15"/>
      <c r="OGR53" s="14"/>
      <c r="OGS53" s="15"/>
      <c r="OGT53" s="15"/>
      <c r="OGU53" s="14"/>
      <c r="OGV53" s="15"/>
      <c r="OGW53" s="15"/>
      <c r="OGX53" s="14"/>
      <c r="OGY53" s="15"/>
      <c r="OGZ53" s="15"/>
      <c r="OHA53" s="14"/>
      <c r="OHB53" s="15"/>
      <c r="OHC53" s="15"/>
      <c r="OHD53" s="14"/>
      <c r="OHE53" s="15"/>
      <c r="OHF53" s="15"/>
      <c r="OHG53" s="14"/>
      <c r="OHH53" s="15"/>
      <c r="OHI53" s="15"/>
      <c r="OHJ53" s="14"/>
      <c r="OHK53" s="15"/>
      <c r="OHL53" s="15"/>
      <c r="OHM53" s="14"/>
      <c r="OHN53" s="15"/>
      <c r="OHO53" s="15"/>
      <c r="OHP53" s="14"/>
      <c r="OHQ53" s="15"/>
      <c r="OHR53" s="15"/>
      <c r="OHS53" s="14"/>
      <c r="OHT53" s="15"/>
      <c r="OHU53" s="15"/>
      <c r="OHV53" s="14"/>
      <c r="OHW53" s="15"/>
      <c r="OHX53" s="15"/>
      <c r="OHY53" s="14"/>
      <c r="OHZ53" s="15"/>
      <c r="OIA53" s="15"/>
      <c r="OIB53" s="14"/>
      <c r="OIC53" s="15"/>
      <c r="OID53" s="15"/>
      <c r="OIE53" s="14"/>
      <c r="OIF53" s="15"/>
      <c r="OIG53" s="15"/>
      <c r="OIH53" s="14"/>
      <c r="OII53" s="15"/>
      <c r="OIJ53" s="15"/>
      <c r="OIK53" s="14"/>
      <c r="OIL53" s="15"/>
      <c r="OIM53" s="15"/>
      <c r="OIN53" s="14"/>
      <c r="OIO53" s="15"/>
      <c r="OIP53" s="15"/>
      <c r="OIQ53" s="14"/>
      <c r="OIR53" s="15"/>
      <c r="OIS53" s="15"/>
      <c r="OIT53" s="14"/>
      <c r="OIU53" s="15"/>
      <c r="OIV53" s="15"/>
      <c r="OIW53" s="14"/>
      <c r="OIX53" s="15"/>
      <c r="OIY53" s="15"/>
      <c r="OIZ53" s="14"/>
      <c r="OJA53" s="15"/>
      <c r="OJB53" s="15"/>
      <c r="OJC53" s="14"/>
      <c r="OJD53" s="15"/>
      <c r="OJE53" s="15"/>
      <c r="OJF53" s="14"/>
      <c r="OJG53" s="15"/>
      <c r="OJH53" s="15"/>
      <c r="OJI53" s="14"/>
      <c r="OJJ53" s="15"/>
      <c r="OJK53" s="15"/>
      <c r="OJL53" s="14"/>
      <c r="OJM53" s="15"/>
      <c r="OJN53" s="15"/>
      <c r="OJO53" s="14"/>
      <c r="OJP53" s="15"/>
      <c r="OJQ53" s="15"/>
      <c r="OJR53" s="14"/>
      <c r="OJS53" s="15"/>
      <c r="OJT53" s="15"/>
      <c r="OJU53" s="14"/>
      <c r="OJV53" s="15"/>
      <c r="OJW53" s="15"/>
      <c r="OJX53" s="14"/>
      <c r="OJY53" s="15"/>
      <c r="OJZ53" s="15"/>
      <c r="OKA53" s="14"/>
      <c r="OKB53" s="15"/>
      <c r="OKC53" s="15"/>
      <c r="OKD53" s="14"/>
      <c r="OKE53" s="15"/>
      <c r="OKF53" s="15"/>
      <c r="OKG53" s="14"/>
      <c r="OKH53" s="15"/>
      <c r="OKI53" s="15"/>
      <c r="OKJ53" s="14"/>
      <c r="OKK53" s="15"/>
      <c r="OKL53" s="15"/>
      <c r="OKM53" s="14"/>
      <c r="OKN53" s="15"/>
      <c r="OKO53" s="15"/>
      <c r="OKP53" s="14"/>
      <c r="OKQ53" s="15"/>
      <c r="OKR53" s="15"/>
      <c r="OKS53" s="14"/>
      <c r="OKT53" s="15"/>
      <c r="OKU53" s="15"/>
      <c r="OKV53" s="14"/>
      <c r="OKW53" s="15"/>
      <c r="OKX53" s="15"/>
      <c r="OKY53" s="14"/>
      <c r="OKZ53" s="15"/>
      <c r="OLA53" s="15"/>
      <c r="OLB53" s="14"/>
      <c r="OLC53" s="15"/>
      <c r="OLD53" s="15"/>
      <c r="OLE53" s="14"/>
      <c r="OLF53" s="15"/>
      <c r="OLG53" s="15"/>
      <c r="OLH53" s="14"/>
      <c r="OLI53" s="15"/>
      <c r="OLJ53" s="15"/>
      <c r="OLK53" s="14"/>
      <c r="OLL53" s="15"/>
      <c r="OLM53" s="15"/>
      <c r="OLN53" s="14"/>
      <c r="OLO53" s="15"/>
      <c r="OLP53" s="15"/>
      <c r="OLQ53" s="14"/>
      <c r="OLR53" s="15"/>
      <c r="OLS53" s="15"/>
      <c r="OLT53" s="14"/>
      <c r="OLU53" s="15"/>
      <c r="OLV53" s="15"/>
      <c r="OLW53" s="14"/>
      <c r="OLX53" s="15"/>
      <c r="OLY53" s="15"/>
      <c r="OLZ53" s="14"/>
      <c r="OMA53" s="15"/>
      <c r="OMB53" s="15"/>
      <c r="OMC53" s="14"/>
      <c r="OMD53" s="15"/>
      <c r="OME53" s="15"/>
      <c r="OMF53" s="14"/>
      <c r="OMG53" s="15"/>
      <c r="OMH53" s="15"/>
      <c r="OMI53" s="14"/>
      <c r="OMJ53" s="15"/>
      <c r="OMK53" s="15"/>
      <c r="OML53" s="14"/>
      <c r="OMM53" s="15"/>
      <c r="OMN53" s="15"/>
      <c r="OMO53" s="14"/>
      <c r="OMP53" s="15"/>
      <c r="OMQ53" s="15"/>
      <c r="OMR53" s="14"/>
      <c r="OMS53" s="15"/>
      <c r="OMT53" s="15"/>
      <c r="OMU53" s="14"/>
      <c r="OMV53" s="15"/>
      <c r="OMW53" s="15"/>
      <c r="OMX53" s="14"/>
      <c r="OMY53" s="15"/>
      <c r="OMZ53" s="15"/>
      <c r="ONA53" s="14"/>
      <c r="ONB53" s="15"/>
      <c r="ONC53" s="15"/>
      <c r="OND53" s="14"/>
      <c r="ONE53" s="15"/>
      <c r="ONF53" s="15"/>
      <c r="ONG53" s="14"/>
      <c r="ONH53" s="15"/>
      <c r="ONI53" s="15"/>
      <c r="ONJ53" s="14"/>
      <c r="ONK53" s="15"/>
      <c r="ONL53" s="15"/>
      <c r="ONM53" s="14"/>
      <c r="ONN53" s="15"/>
      <c r="ONO53" s="15"/>
      <c r="ONP53" s="14"/>
      <c r="ONQ53" s="15"/>
      <c r="ONR53" s="15"/>
      <c r="ONS53" s="14"/>
      <c r="ONT53" s="15"/>
      <c r="ONU53" s="15"/>
      <c r="ONV53" s="14"/>
      <c r="ONW53" s="15"/>
      <c r="ONX53" s="15"/>
      <c r="ONY53" s="14"/>
      <c r="ONZ53" s="15"/>
      <c r="OOA53" s="15"/>
      <c r="OOB53" s="14"/>
      <c r="OOC53" s="15"/>
      <c r="OOD53" s="15"/>
      <c r="OOE53" s="14"/>
      <c r="OOF53" s="15"/>
      <c r="OOG53" s="15"/>
      <c r="OOH53" s="14"/>
      <c r="OOI53" s="15"/>
      <c r="OOJ53" s="15"/>
      <c r="OOK53" s="14"/>
      <c r="OOL53" s="15"/>
      <c r="OOM53" s="15"/>
      <c r="OON53" s="14"/>
      <c r="OOO53" s="15"/>
      <c r="OOP53" s="15"/>
      <c r="OOQ53" s="14"/>
      <c r="OOR53" s="15"/>
      <c r="OOS53" s="15"/>
      <c r="OOT53" s="14"/>
      <c r="OOU53" s="15"/>
      <c r="OOV53" s="15"/>
      <c r="OOW53" s="14"/>
      <c r="OOX53" s="15"/>
      <c r="OOY53" s="15"/>
      <c r="OOZ53" s="14"/>
      <c r="OPA53" s="15"/>
      <c r="OPB53" s="15"/>
      <c r="OPC53" s="14"/>
      <c r="OPD53" s="15"/>
      <c r="OPE53" s="15"/>
      <c r="OPF53" s="14"/>
      <c r="OPG53" s="15"/>
      <c r="OPH53" s="15"/>
      <c r="OPI53" s="14"/>
      <c r="OPJ53" s="15"/>
      <c r="OPK53" s="15"/>
      <c r="OPL53" s="14"/>
      <c r="OPM53" s="15"/>
      <c r="OPN53" s="15"/>
      <c r="OPO53" s="14"/>
      <c r="OPP53" s="15"/>
      <c r="OPQ53" s="15"/>
      <c r="OPR53" s="14"/>
      <c r="OPS53" s="15"/>
      <c r="OPT53" s="15"/>
      <c r="OPU53" s="14"/>
      <c r="OPV53" s="15"/>
      <c r="OPW53" s="15"/>
      <c r="OPX53" s="14"/>
      <c r="OPY53" s="15"/>
      <c r="OPZ53" s="15"/>
      <c r="OQA53" s="14"/>
      <c r="OQB53" s="15"/>
      <c r="OQC53" s="15"/>
      <c r="OQD53" s="14"/>
      <c r="OQE53" s="15"/>
      <c r="OQF53" s="15"/>
      <c r="OQG53" s="14"/>
      <c r="OQH53" s="15"/>
      <c r="OQI53" s="15"/>
      <c r="OQJ53" s="14"/>
      <c r="OQK53" s="15"/>
      <c r="OQL53" s="15"/>
      <c r="OQM53" s="14"/>
      <c r="OQN53" s="15"/>
      <c r="OQO53" s="15"/>
      <c r="OQP53" s="14"/>
      <c r="OQQ53" s="15"/>
      <c r="OQR53" s="15"/>
      <c r="OQS53" s="14"/>
      <c r="OQT53" s="15"/>
      <c r="OQU53" s="15"/>
      <c r="OQV53" s="14"/>
      <c r="OQW53" s="15"/>
      <c r="OQX53" s="15"/>
      <c r="OQY53" s="14"/>
      <c r="OQZ53" s="15"/>
      <c r="ORA53" s="15"/>
      <c r="ORB53" s="14"/>
      <c r="ORC53" s="15"/>
      <c r="ORD53" s="15"/>
      <c r="ORE53" s="14"/>
      <c r="ORF53" s="15"/>
      <c r="ORG53" s="15"/>
      <c r="ORH53" s="14"/>
      <c r="ORI53" s="15"/>
      <c r="ORJ53" s="15"/>
      <c r="ORK53" s="14"/>
      <c r="ORL53" s="15"/>
      <c r="ORM53" s="15"/>
      <c r="ORN53" s="14"/>
      <c r="ORO53" s="15"/>
      <c r="ORP53" s="15"/>
      <c r="ORQ53" s="14"/>
      <c r="ORR53" s="15"/>
      <c r="ORS53" s="15"/>
      <c r="ORT53" s="14"/>
      <c r="ORU53" s="15"/>
      <c r="ORV53" s="15"/>
      <c r="ORW53" s="14"/>
      <c r="ORX53" s="15"/>
      <c r="ORY53" s="15"/>
      <c r="ORZ53" s="14"/>
      <c r="OSA53" s="15"/>
      <c r="OSB53" s="15"/>
      <c r="OSC53" s="14"/>
      <c r="OSD53" s="15"/>
      <c r="OSE53" s="15"/>
      <c r="OSF53" s="14"/>
      <c r="OSG53" s="15"/>
      <c r="OSH53" s="15"/>
      <c r="OSI53" s="14"/>
      <c r="OSJ53" s="15"/>
      <c r="OSK53" s="15"/>
      <c r="OSL53" s="14"/>
      <c r="OSM53" s="15"/>
      <c r="OSN53" s="15"/>
      <c r="OSO53" s="14"/>
      <c r="OSP53" s="15"/>
      <c r="OSQ53" s="15"/>
      <c r="OSR53" s="14"/>
      <c r="OSS53" s="15"/>
      <c r="OST53" s="15"/>
      <c r="OSU53" s="14"/>
      <c r="OSV53" s="15"/>
      <c r="OSW53" s="15"/>
      <c r="OSX53" s="14"/>
      <c r="OSY53" s="15"/>
      <c r="OSZ53" s="15"/>
      <c r="OTA53" s="14"/>
      <c r="OTB53" s="15"/>
      <c r="OTC53" s="15"/>
      <c r="OTD53" s="14"/>
      <c r="OTE53" s="15"/>
      <c r="OTF53" s="15"/>
      <c r="OTG53" s="14"/>
      <c r="OTH53" s="15"/>
      <c r="OTI53" s="15"/>
      <c r="OTJ53" s="14"/>
      <c r="OTK53" s="15"/>
      <c r="OTL53" s="15"/>
      <c r="OTM53" s="14"/>
      <c r="OTN53" s="15"/>
      <c r="OTO53" s="15"/>
      <c r="OTP53" s="14"/>
      <c r="OTQ53" s="15"/>
      <c r="OTR53" s="15"/>
      <c r="OTS53" s="14"/>
      <c r="OTT53" s="15"/>
      <c r="OTU53" s="15"/>
      <c r="OTV53" s="14"/>
      <c r="OTW53" s="15"/>
      <c r="OTX53" s="15"/>
      <c r="OTY53" s="14"/>
      <c r="OTZ53" s="15"/>
      <c r="OUA53" s="15"/>
      <c r="OUB53" s="14"/>
      <c r="OUC53" s="15"/>
      <c r="OUD53" s="15"/>
      <c r="OUE53" s="14"/>
      <c r="OUF53" s="15"/>
      <c r="OUG53" s="15"/>
      <c r="OUH53" s="14"/>
      <c r="OUI53" s="15"/>
      <c r="OUJ53" s="15"/>
      <c r="OUK53" s="14"/>
      <c r="OUL53" s="15"/>
      <c r="OUM53" s="15"/>
      <c r="OUN53" s="14"/>
      <c r="OUO53" s="15"/>
      <c r="OUP53" s="15"/>
      <c r="OUQ53" s="14"/>
      <c r="OUR53" s="15"/>
      <c r="OUS53" s="15"/>
      <c r="OUT53" s="14"/>
      <c r="OUU53" s="15"/>
      <c r="OUV53" s="15"/>
      <c r="OUW53" s="14"/>
      <c r="OUX53" s="15"/>
      <c r="OUY53" s="15"/>
      <c r="OUZ53" s="14"/>
      <c r="OVA53" s="15"/>
      <c r="OVB53" s="15"/>
      <c r="OVC53" s="14"/>
      <c r="OVD53" s="15"/>
      <c r="OVE53" s="15"/>
      <c r="OVF53" s="14"/>
      <c r="OVG53" s="15"/>
      <c r="OVH53" s="15"/>
      <c r="OVI53" s="14"/>
      <c r="OVJ53" s="15"/>
      <c r="OVK53" s="15"/>
      <c r="OVL53" s="14"/>
      <c r="OVM53" s="15"/>
      <c r="OVN53" s="15"/>
      <c r="OVO53" s="14"/>
      <c r="OVP53" s="15"/>
      <c r="OVQ53" s="15"/>
      <c r="OVR53" s="14"/>
      <c r="OVS53" s="15"/>
      <c r="OVT53" s="15"/>
      <c r="OVU53" s="14"/>
      <c r="OVV53" s="15"/>
      <c r="OVW53" s="15"/>
      <c r="OVX53" s="14"/>
      <c r="OVY53" s="15"/>
      <c r="OVZ53" s="15"/>
      <c r="OWA53" s="14"/>
      <c r="OWB53" s="15"/>
      <c r="OWC53" s="15"/>
      <c r="OWD53" s="14"/>
      <c r="OWE53" s="15"/>
      <c r="OWF53" s="15"/>
      <c r="OWG53" s="14"/>
      <c r="OWH53" s="15"/>
      <c r="OWI53" s="15"/>
      <c r="OWJ53" s="14"/>
      <c r="OWK53" s="15"/>
      <c r="OWL53" s="15"/>
      <c r="OWM53" s="14"/>
      <c r="OWN53" s="15"/>
      <c r="OWO53" s="15"/>
      <c r="OWP53" s="14"/>
      <c r="OWQ53" s="15"/>
      <c r="OWR53" s="15"/>
      <c r="OWS53" s="14"/>
      <c r="OWT53" s="15"/>
      <c r="OWU53" s="15"/>
      <c r="OWV53" s="14"/>
      <c r="OWW53" s="15"/>
      <c r="OWX53" s="15"/>
      <c r="OWY53" s="14"/>
      <c r="OWZ53" s="15"/>
      <c r="OXA53" s="15"/>
      <c r="OXB53" s="14"/>
      <c r="OXC53" s="15"/>
      <c r="OXD53" s="15"/>
      <c r="OXE53" s="14"/>
      <c r="OXF53" s="15"/>
      <c r="OXG53" s="15"/>
      <c r="OXH53" s="14"/>
      <c r="OXI53" s="15"/>
      <c r="OXJ53" s="15"/>
      <c r="OXK53" s="14"/>
      <c r="OXL53" s="15"/>
      <c r="OXM53" s="15"/>
      <c r="OXN53" s="14"/>
      <c r="OXO53" s="15"/>
      <c r="OXP53" s="15"/>
      <c r="OXQ53" s="14"/>
      <c r="OXR53" s="15"/>
      <c r="OXS53" s="15"/>
      <c r="OXT53" s="14"/>
      <c r="OXU53" s="15"/>
      <c r="OXV53" s="15"/>
      <c r="OXW53" s="14"/>
      <c r="OXX53" s="15"/>
      <c r="OXY53" s="15"/>
      <c r="OXZ53" s="14"/>
      <c r="OYA53" s="15"/>
      <c r="OYB53" s="15"/>
      <c r="OYC53" s="14"/>
      <c r="OYD53" s="15"/>
      <c r="OYE53" s="15"/>
      <c r="OYF53" s="14"/>
      <c r="OYG53" s="15"/>
      <c r="OYH53" s="15"/>
      <c r="OYI53" s="14"/>
      <c r="OYJ53" s="15"/>
      <c r="OYK53" s="15"/>
      <c r="OYL53" s="14"/>
      <c r="OYM53" s="15"/>
      <c r="OYN53" s="15"/>
      <c r="OYO53" s="14"/>
      <c r="OYP53" s="15"/>
      <c r="OYQ53" s="15"/>
      <c r="OYR53" s="14"/>
      <c r="OYS53" s="15"/>
      <c r="OYT53" s="15"/>
      <c r="OYU53" s="14"/>
      <c r="OYV53" s="15"/>
      <c r="OYW53" s="15"/>
      <c r="OYX53" s="14"/>
      <c r="OYY53" s="15"/>
      <c r="OYZ53" s="15"/>
      <c r="OZA53" s="14"/>
      <c r="OZB53" s="15"/>
      <c r="OZC53" s="15"/>
      <c r="OZD53" s="14"/>
      <c r="OZE53" s="15"/>
      <c r="OZF53" s="15"/>
      <c r="OZG53" s="14"/>
      <c r="OZH53" s="15"/>
      <c r="OZI53" s="15"/>
      <c r="OZJ53" s="14"/>
      <c r="OZK53" s="15"/>
      <c r="OZL53" s="15"/>
      <c r="OZM53" s="14"/>
      <c r="OZN53" s="15"/>
      <c r="OZO53" s="15"/>
      <c r="OZP53" s="14"/>
      <c r="OZQ53" s="15"/>
      <c r="OZR53" s="15"/>
      <c r="OZS53" s="14"/>
      <c r="OZT53" s="15"/>
      <c r="OZU53" s="15"/>
      <c r="OZV53" s="14"/>
      <c r="OZW53" s="15"/>
      <c r="OZX53" s="15"/>
      <c r="OZY53" s="14"/>
      <c r="OZZ53" s="15"/>
      <c r="PAA53" s="15"/>
      <c r="PAB53" s="14"/>
      <c r="PAC53" s="15"/>
      <c r="PAD53" s="15"/>
      <c r="PAE53" s="14"/>
      <c r="PAF53" s="15"/>
      <c r="PAG53" s="15"/>
      <c r="PAH53" s="14"/>
      <c r="PAI53" s="15"/>
      <c r="PAJ53" s="15"/>
      <c r="PAK53" s="14"/>
      <c r="PAL53" s="15"/>
      <c r="PAM53" s="15"/>
      <c r="PAN53" s="14"/>
      <c r="PAO53" s="15"/>
      <c r="PAP53" s="15"/>
      <c r="PAQ53" s="14"/>
      <c r="PAR53" s="15"/>
      <c r="PAS53" s="15"/>
      <c r="PAT53" s="14"/>
      <c r="PAU53" s="15"/>
      <c r="PAV53" s="15"/>
      <c r="PAW53" s="14"/>
      <c r="PAX53" s="15"/>
      <c r="PAY53" s="15"/>
      <c r="PAZ53" s="14"/>
      <c r="PBA53" s="15"/>
      <c r="PBB53" s="15"/>
      <c r="PBC53" s="14"/>
      <c r="PBD53" s="15"/>
      <c r="PBE53" s="15"/>
      <c r="PBF53" s="14"/>
      <c r="PBG53" s="15"/>
      <c r="PBH53" s="15"/>
      <c r="PBI53" s="14"/>
      <c r="PBJ53" s="15"/>
      <c r="PBK53" s="15"/>
      <c r="PBL53" s="14"/>
      <c r="PBM53" s="15"/>
      <c r="PBN53" s="15"/>
      <c r="PBO53" s="14"/>
      <c r="PBP53" s="15"/>
      <c r="PBQ53" s="15"/>
      <c r="PBR53" s="14"/>
      <c r="PBS53" s="15"/>
      <c r="PBT53" s="15"/>
      <c r="PBU53" s="14"/>
      <c r="PBV53" s="15"/>
      <c r="PBW53" s="15"/>
      <c r="PBX53" s="14"/>
      <c r="PBY53" s="15"/>
      <c r="PBZ53" s="15"/>
      <c r="PCA53" s="14"/>
      <c r="PCB53" s="15"/>
      <c r="PCC53" s="15"/>
      <c r="PCD53" s="14"/>
      <c r="PCE53" s="15"/>
      <c r="PCF53" s="15"/>
      <c r="PCG53" s="14"/>
      <c r="PCH53" s="15"/>
      <c r="PCI53" s="15"/>
      <c r="PCJ53" s="14"/>
      <c r="PCK53" s="15"/>
      <c r="PCL53" s="15"/>
      <c r="PCM53" s="14"/>
      <c r="PCN53" s="15"/>
      <c r="PCO53" s="15"/>
      <c r="PCP53" s="14"/>
      <c r="PCQ53" s="15"/>
      <c r="PCR53" s="15"/>
      <c r="PCS53" s="14"/>
      <c r="PCT53" s="15"/>
      <c r="PCU53" s="15"/>
      <c r="PCV53" s="14"/>
      <c r="PCW53" s="15"/>
      <c r="PCX53" s="15"/>
      <c r="PCY53" s="14"/>
      <c r="PCZ53" s="15"/>
      <c r="PDA53" s="15"/>
      <c r="PDB53" s="14"/>
      <c r="PDC53" s="15"/>
      <c r="PDD53" s="15"/>
      <c r="PDE53" s="14"/>
      <c r="PDF53" s="15"/>
      <c r="PDG53" s="15"/>
      <c r="PDH53" s="14"/>
      <c r="PDI53" s="15"/>
      <c r="PDJ53" s="15"/>
      <c r="PDK53" s="14"/>
      <c r="PDL53" s="15"/>
      <c r="PDM53" s="15"/>
      <c r="PDN53" s="14"/>
      <c r="PDO53" s="15"/>
      <c r="PDP53" s="15"/>
      <c r="PDQ53" s="14"/>
      <c r="PDR53" s="15"/>
      <c r="PDS53" s="15"/>
      <c r="PDT53" s="14"/>
      <c r="PDU53" s="15"/>
      <c r="PDV53" s="15"/>
      <c r="PDW53" s="14"/>
      <c r="PDX53" s="15"/>
      <c r="PDY53" s="15"/>
      <c r="PDZ53" s="14"/>
      <c r="PEA53" s="15"/>
      <c r="PEB53" s="15"/>
      <c r="PEC53" s="14"/>
      <c r="PED53" s="15"/>
      <c r="PEE53" s="15"/>
      <c r="PEF53" s="14"/>
      <c r="PEG53" s="15"/>
      <c r="PEH53" s="15"/>
      <c r="PEI53" s="14"/>
      <c r="PEJ53" s="15"/>
      <c r="PEK53" s="15"/>
      <c r="PEL53" s="14"/>
      <c r="PEM53" s="15"/>
      <c r="PEN53" s="15"/>
      <c r="PEO53" s="14"/>
      <c r="PEP53" s="15"/>
      <c r="PEQ53" s="15"/>
      <c r="PER53" s="14"/>
      <c r="PES53" s="15"/>
      <c r="PET53" s="15"/>
      <c r="PEU53" s="14"/>
      <c r="PEV53" s="15"/>
      <c r="PEW53" s="15"/>
      <c r="PEX53" s="14"/>
      <c r="PEY53" s="15"/>
      <c r="PEZ53" s="15"/>
      <c r="PFA53" s="14"/>
      <c r="PFB53" s="15"/>
      <c r="PFC53" s="15"/>
      <c r="PFD53" s="14"/>
      <c r="PFE53" s="15"/>
      <c r="PFF53" s="15"/>
      <c r="PFG53" s="14"/>
      <c r="PFH53" s="15"/>
      <c r="PFI53" s="15"/>
      <c r="PFJ53" s="14"/>
      <c r="PFK53" s="15"/>
      <c r="PFL53" s="15"/>
      <c r="PFM53" s="14"/>
      <c r="PFN53" s="15"/>
      <c r="PFO53" s="15"/>
      <c r="PFP53" s="14"/>
      <c r="PFQ53" s="15"/>
      <c r="PFR53" s="15"/>
      <c r="PFS53" s="14"/>
      <c r="PFT53" s="15"/>
      <c r="PFU53" s="15"/>
      <c r="PFV53" s="14"/>
      <c r="PFW53" s="15"/>
      <c r="PFX53" s="15"/>
      <c r="PFY53" s="14"/>
      <c r="PFZ53" s="15"/>
      <c r="PGA53" s="15"/>
      <c r="PGB53" s="14"/>
      <c r="PGC53" s="15"/>
      <c r="PGD53" s="15"/>
      <c r="PGE53" s="14"/>
      <c r="PGF53" s="15"/>
      <c r="PGG53" s="15"/>
      <c r="PGH53" s="14"/>
      <c r="PGI53" s="15"/>
      <c r="PGJ53" s="15"/>
      <c r="PGK53" s="14"/>
      <c r="PGL53" s="15"/>
      <c r="PGM53" s="15"/>
      <c r="PGN53" s="14"/>
      <c r="PGO53" s="15"/>
      <c r="PGP53" s="15"/>
      <c r="PGQ53" s="14"/>
      <c r="PGR53" s="15"/>
      <c r="PGS53" s="15"/>
      <c r="PGT53" s="14"/>
      <c r="PGU53" s="15"/>
      <c r="PGV53" s="15"/>
      <c r="PGW53" s="14"/>
      <c r="PGX53" s="15"/>
      <c r="PGY53" s="15"/>
      <c r="PGZ53" s="14"/>
      <c r="PHA53" s="15"/>
      <c r="PHB53" s="15"/>
      <c r="PHC53" s="14"/>
      <c r="PHD53" s="15"/>
      <c r="PHE53" s="15"/>
      <c r="PHF53" s="14"/>
      <c r="PHG53" s="15"/>
      <c r="PHH53" s="15"/>
      <c r="PHI53" s="14"/>
      <c r="PHJ53" s="15"/>
      <c r="PHK53" s="15"/>
      <c r="PHL53" s="14"/>
      <c r="PHM53" s="15"/>
      <c r="PHN53" s="15"/>
      <c r="PHO53" s="14"/>
      <c r="PHP53" s="15"/>
      <c r="PHQ53" s="15"/>
      <c r="PHR53" s="14"/>
      <c r="PHS53" s="15"/>
      <c r="PHT53" s="15"/>
      <c r="PHU53" s="14"/>
      <c r="PHV53" s="15"/>
      <c r="PHW53" s="15"/>
      <c r="PHX53" s="14"/>
      <c r="PHY53" s="15"/>
      <c r="PHZ53" s="15"/>
      <c r="PIA53" s="14"/>
      <c r="PIB53" s="15"/>
      <c r="PIC53" s="15"/>
      <c r="PID53" s="14"/>
      <c r="PIE53" s="15"/>
      <c r="PIF53" s="15"/>
      <c r="PIG53" s="14"/>
      <c r="PIH53" s="15"/>
      <c r="PII53" s="15"/>
      <c r="PIJ53" s="14"/>
      <c r="PIK53" s="15"/>
      <c r="PIL53" s="15"/>
      <c r="PIM53" s="14"/>
      <c r="PIN53" s="15"/>
      <c r="PIO53" s="15"/>
      <c r="PIP53" s="14"/>
      <c r="PIQ53" s="15"/>
      <c r="PIR53" s="15"/>
      <c r="PIS53" s="14"/>
      <c r="PIT53" s="15"/>
      <c r="PIU53" s="15"/>
      <c r="PIV53" s="14"/>
      <c r="PIW53" s="15"/>
      <c r="PIX53" s="15"/>
      <c r="PIY53" s="14"/>
      <c r="PIZ53" s="15"/>
      <c r="PJA53" s="15"/>
      <c r="PJB53" s="14"/>
      <c r="PJC53" s="15"/>
      <c r="PJD53" s="15"/>
      <c r="PJE53" s="14"/>
      <c r="PJF53" s="15"/>
      <c r="PJG53" s="15"/>
      <c r="PJH53" s="14"/>
      <c r="PJI53" s="15"/>
      <c r="PJJ53" s="15"/>
      <c r="PJK53" s="14"/>
      <c r="PJL53" s="15"/>
      <c r="PJM53" s="15"/>
      <c r="PJN53" s="14"/>
      <c r="PJO53" s="15"/>
      <c r="PJP53" s="15"/>
      <c r="PJQ53" s="14"/>
      <c r="PJR53" s="15"/>
      <c r="PJS53" s="15"/>
      <c r="PJT53" s="14"/>
      <c r="PJU53" s="15"/>
      <c r="PJV53" s="15"/>
      <c r="PJW53" s="14"/>
      <c r="PJX53" s="15"/>
      <c r="PJY53" s="15"/>
      <c r="PJZ53" s="14"/>
      <c r="PKA53" s="15"/>
      <c r="PKB53" s="15"/>
      <c r="PKC53" s="14"/>
      <c r="PKD53" s="15"/>
      <c r="PKE53" s="15"/>
      <c r="PKF53" s="14"/>
      <c r="PKG53" s="15"/>
      <c r="PKH53" s="15"/>
      <c r="PKI53" s="14"/>
      <c r="PKJ53" s="15"/>
      <c r="PKK53" s="15"/>
      <c r="PKL53" s="14"/>
      <c r="PKM53" s="15"/>
      <c r="PKN53" s="15"/>
      <c r="PKO53" s="14"/>
      <c r="PKP53" s="15"/>
      <c r="PKQ53" s="15"/>
      <c r="PKR53" s="14"/>
      <c r="PKS53" s="15"/>
      <c r="PKT53" s="15"/>
      <c r="PKU53" s="14"/>
      <c r="PKV53" s="15"/>
      <c r="PKW53" s="15"/>
      <c r="PKX53" s="14"/>
      <c r="PKY53" s="15"/>
      <c r="PKZ53" s="15"/>
      <c r="PLA53" s="14"/>
      <c r="PLB53" s="15"/>
      <c r="PLC53" s="15"/>
      <c r="PLD53" s="14"/>
      <c r="PLE53" s="15"/>
      <c r="PLF53" s="15"/>
      <c r="PLG53" s="14"/>
      <c r="PLH53" s="15"/>
      <c r="PLI53" s="15"/>
      <c r="PLJ53" s="14"/>
      <c r="PLK53" s="15"/>
      <c r="PLL53" s="15"/>
      <c r="PLM53" s="14"/>
      <c r="PLN53" s="15"/>
      <c r="PLO53" s="15"/>
      <c r="PLP53" s="14"/>
      <c r="PLQ53" s="15"/>
      <c r="PLR53" s="15"/>
      <c r="PLS53" s="14"/>
      <c r="PLT53" s="15"/>
      <c r="PLU53" s="15"/>
      <c r="PLV53" s="14"/>
      <c r="PLW53" s="15"/>
      <c r="PLX53" s="15"/>
      <c r="PLY53" s="14"/>
      <c r="PLZ53" s="15"/>
      <c r="PMA53" s="15"/>
      <c r="PMB53" s="14"/>
      <c r="PMC53" s="15"/>
      <c r="PMD53" s="15"/>
      <c r="PME53" s="14"/>
      <c r="PMF53" s="15"/>
      <c r="PMG53" s="15"/>
      <c r="PMH53" s="14"/>
      <c r="PMI53" s="15"/>
      <c r="PMJ53" s="15"/>
      <c r="PMK53" s="14"/>
      <c r="PML53" s="15"/>
      <c r="PMM53" s="15"/>
      <c r="PMN53" s="14"/>
      <c r="PMO53" s="15"/>
      <c r="PMP53" s="15"/>
      <c r="PMQ53" s="14"/>
      <c r="PMR53" s="15"/>
      <c r="PMS53" s="15"/>
      <c r="PMT53" s="14"/>
      <c r="PMU53" s="15"/>
      <c r="PMV53" s="15"/>
      <c r="PMW53" s="14"/>
      <c r="PMX53" s="15"/>
      <c r="PMY53" s="15"/>
      <c r="PMZ53" s="14"/>
      <c r="PNA53" s="15"/>
      <c r="PNB53" s="15"/>
      <c r="PNC53" s="14"/>
      <c r="PND53" s="15"/>
      <c r="PNE53" s="15"/>
      <c r="PNF53" s="14"/>
      <c r="PNG53" s="15"/>
      <c r="PNH53" s="15"/>
      <c r="PNI53" s="14"/>
      <c r="PNJ53" s="15"/>
      <c r="PNK53" s="15"/>
      <c r="PNL53" s="14"/>
      <c r="PNM53" s="15"/>
      <c r="PNN53" s="15"/>
      <c r="PNO53" s="14"/>
      <c r="PNP53" s="15"/>
      <c r="PNQ53" s="15"/>
      <c r="PNR53" s="14"/>
      <c r="PNS53" s="15"/>
      <c r="PNT53" s="15"/>
      <c r="PNU53" s="14"/>
      <c r="PNV53" s="15"/>
      <c r="PNW53" s="15"/>
      <c r="PNX53" s="14"/>
      <c r="PNY53" s="15"/>
      <c r="PNZ53" s="15"/>
      <c r="POA53" s="14"/>
      <c r="POB53" s="15"/>
      <c r="POC53" s="15"/>
      <c r="POD53" s="14"/>
      <c r="POE53" s="15"/>
      <c r="POF53" s="15"/>
      <c r="POG53" s="14"/>
      <c r="POH53" s="15"/>
      <c r="POI53" s="15"/>
      <c r="POJ53" s="14"/>
      <c r="POK53" s="15"/>
      <c r="POL53" s="15"/>
      <c r="POM53" s="14"/>
      <c r="PON53" s="15"/>
      <c r="POO53" s="15"/>
      <c r="POP53" s="14"/>
      <c r="POQ53" s="15"/>
      <c r="POR53" s="15"/>
      <c r="POS53" s="14"/>
      <c r="POT53" s="15"/>
      <c r="POU53" s="15"/>
      <c r="POV53" s="14"/>
      <c r="POW53" s="15"/>
      <c r="POX53" s="15"/>
      <c r="POY53" s="14"/>
      <c r="POZ53" s="15"/>
      <c r="PPA53" s="15"/>
      <c r="PPB53" s="14"/>
      <c r="PPC53" s="15"/>
      <c r="PPD53" s="15"/>
      <c r="PPE53" s="14"/>
      <c r="PPF53" s="15"/>
      <c r="PPG53" s="15"/>
      <c r="PPH53" s="14"/>
      <c r="PPI53" s="15"/>
      <c r="PPJ53" s="15"/>
      <c r="PPK53" s="14"/>
      <c r="PPL53" s="15"/>
      <c r="PPM53" s="15"/>
      <c r="PPN53" s="14"/>
      <c r="PPO53" s="15"/>
      <c r="PPP53" s="15"/>
      <c r="PPQ53" s="14"/>
      <c r="PPR53" s="15"/>
      <c r="PPS53" s="15"/>
      <c r="PPT53" s="14"/>
      <c r="PPU53" s="15"/>
      <c r="PPV53" s="15"/>
      <c r="PPW53" s="14"/>
      <c r="PPX53" s="15"/>
      <c r="PPY53" s="15"/>
      <c r="PPZ53" s="14"/>
      <c r="PQA53" s="15"/>
      <c r="PQB53" s="15"/>
      <c r="PQC53" s="14"/>
      <c r="PQD53" s="15"/>
      <c r="PQE53" s="15"/>
      <c r="PQF53" s="14"/>
      <c r="PQG53" s="15"/>
      <c r="PQH53" s="15"/>
      <c r="PQI53" s="14"/>
      <c r="PQJ53" s="15"/>
      <c r="PQK53" s="15"/>
      <c r="PQL53" s="14"/>
      <c r="PQM53" s="15"/>
      <c r="PQN53" s="15"/>
      <c r="PQO53" s="14"/>
      <c r="PQP53" s="15"/>
      <c r="PQQ53" s="15"/>
      <c r="PQR53" s="14"/>
      <c r="PQS53" s="15"/>
      <c r="PQT53" s="15"/>
      <c r="PQU53" s="14"/>
      <c r="PQV53" s="15"/>
      <c r="PQW53" s="15"/>
      <c r="PQX53" s="14"/>
      <c r="PQY53" s="15"/>
      <c r="PQZ53" s="15"/>
      <c r="PRA53" s="14"/>
      <c r="PRB53" s="15"/>
      <c r="PRC53" s="15"/>
      <c r="PRD53" s="14"/>
      <c r="PRE53" s="15"/>
      <c r="PRF53" s="15"/>
      <c r="PRG53" s="14"/>
      <c r="PRH53" s="15"/>
      <c r="PRI53" s="15"/>
      <c r="PRJ53" s="14"/>
      <c r="PRK53" s="15"/>
      <c r="PRL53" s="15"/>
      <c r="PRM53" s="14"/>
      <c r="PRN53" s="15"/>
      <c r="PRO53" s="15"/>
      <c r="PRP53" s="14"/>
      <c r="PRQ53" s="15"/>
      <c r="PRR53" s="15"/>
      <c r="PRS53" s="14"/>
      <c r="PRT53" s="15"/>
      <c r="PRU53" s="15"/>
      <c r="PRV53" s="14"/>
      <c r="PRW53" s="15"/>
      <c r="PRX53" s="15"/>
      <c r="PRY53" s="14"/>
      <c r="PRZ53" s="15"/>
      <c r="PSA53" s="15"/>
      <c r="PSB53" s="14"/>
      <c r="PSC53" s="15"/>
      <c r="PSD53" s="15"/>
      <c r="PSE53" s="14"/>
      <c r="PSF53" s="15"/>
      <c r="PSG53" s="15"/>
      <c r="PSH53" s="14"/>
      <c r="PSI53" s="15"/>
      <c r="PSJ53" s="15"/>
      <c r="PSK53" s="14"/>
      <c r="PSL53" s="15"/>
      <c r="PSM53" s="15"/>
      <c r="PSN53" s="14"/>
      <c r="PSO53" s="15"/>
      <c r="PSP53" s="15"/>
      <c r="PSQ53" s="14"/>
      <c r="PSR53" s="15"/>
      <c r="PSS53" s="15"/>
      <c r="PST53" s="14"/>
      <c r="PSU53" s="15"/>
      <c r="PSV53" s="15"/>
      <c r="PSW53" s="14"/>
      <c r="PSX53" s="15"/>
      <c r="PSY53" s="15"/>
      <c r="PSZ53" s="14"/>
      <c r="PTA53" s="15"/>
      <c r="PTB53" s="15"/>
      <c r="PTC53" s="14"/>
      <c r="PTD53" s="15"/>
      <c r="PTE53" s="15"/>
      <c r="PTF53" s="14"/>
      <c r="PTG53" s="15"/>
      <c r="PTH53" s="15"/>
      <c r="PTI53" s="14"/>
      <c r="PTJ53" s="15"/>
      <c r="PTK53" s="15"/>
      <c r="PTL53" s="14"/>
      <c r="PTM53" s="15"/>
      <c r="PTN53" s="15"/>
      <c r="PTO53" s="14"/>
      <c r="PTP53" s="15"/>
      <c r="PTQ53" s="15"/>
      <c r="PTR53" s="14"/>
      <c r="PTS53" s="15"/>
      <c r="PTT53" s="15"/>
      <c r="PTU53" s="14"/>
      <c r="PTV53" s="15"/>
      <c r="PTW53" s="15"/>
      <c r="PTX53" s="14"/>
      <c r="PTY53" s="15"/>
      <c r="PTZ53" s="15"/>
      <c r="PUA53" s="14"/>
      <c r="PUB53" s="15"/>
      <c r="PUC53" s="15"/>
      <c r="PUD53" s="14"/>
      <c r="PUE53" s="15"/>
      <c r="PUF53" s="15"/>
      <c r="PUG53" s="14"/>
      <c r="PUH53" s="15"/>
      <c r="PUI53" s="15"/>
      <c r="PUJ53" s="14"/>
      <c r="PUK53" s="15"/>
      <c r="PUL53" s="15"/>
      <c r="PUM53" s="14"/>
      <c r="PUN53" s="15"/>
      <c r="PUO53" s="15"/>
      <c r="PUP53" s="14"/>
      <c r="PUQ53" s="15"/>
      <c r="PUR53" s="15"/>
      <c r="PUS53" s="14"/>
      <c r="PUT53" s="15"/>
      <c r="PUU53" s="15"/>
      <c r="PUV53" s="14"/>
      <c r="PUW53" s="15"/>
      <c r="PUX53" s="15"/>
      <c r="PUY53" s="14"/>
      <c r="PUZ53" s="15"/>
      <c r="PVA53" s="15"/>
      <c r="PVB53" s="14"/>
      <c r="PVC53" s="15"/>
      <c r="PVD53" s="15"/>
      <c r="PVE53" s="14"/>
      <c r="PVF53" s="15"/>
      <c r="PVG53" s="15"/>
      <c r="PVH53" s="14"/>
      <c r="PVI53" s="15"/>
      <c r="PVJ53" s="15"/>
      <c r="PVK53" s="14"/>
      <c r="PVL53" s="15"/>
      <c r="PVM53" s="15"/>
      <c r="PVN53" s="14"/>
      <c r="PVO53" s="15"/>
      <c r="PVP53" s="15"/>
      <c r="PVQ53" s="14"/>
      <c r="PVR53" s="15"/>
      <c r="PVS53" s="15"/>
      <c r="PVT53" s="14"/>
      <c r="PVU53" s="15"/>
      <c r="PVV53" s="15"/>
      <c r="PVW53" s="14"/>
      <c r="PVX53" s="15"/>
      <c r="PVY53" s="15"/>
      <c r="PVZ53" s="14"/>
      <c r="PWA53" s="15"/>
      <c r="PWB53" s="15"/>
      <c r="PWC53" s="14"/>
      <c r="PWD53" s="15"/>
      <c r="PWE53" s="15"/>
      <c r="PWF53" s="14"/>
      <c r="PWG53" s="15"/>
      <c r="PWH53" s="15"/>
      <c r="PWI53" s="14"/>
      <c r="PWJ53" s="15"/>
      <c r="PWK53" s="15"/>
      <c r="PWL53" s="14"/>
      <c r="PWM53" s="15"/>
      <c r="PWN53" s="15"/>
      <c r="PWO53" s="14"/>
      <c r="PWP53" s="15"/>
      <c r="PWQ53" s="15"/>
      <c r="PWR53" s="14"/>
      <c r="PWS53" s="15"/>
      <c r="PWT53" s="15"/>
      <c r="PWU53" s="14"/>
      <c r="PWV53" s="15"/>
      <c r="PWW53" s="15"/>
      <c r="PWX53" s="14"/>
      <c r="PWY53" s="15"/>
      <c r="PWZ53" s="15"/>
      <c r="PXA53" s="14"/>
      <c r="PXB53" s="15"/>
      <c r="PXC53" s="15"/>
      <c r="PXD53" s="14"/>
      <c r="PXE53" s="15"/>
      <c r="PXF53" s="15"/>
      <c r="PXG53" s="14"/>
      <c r="PXH53" s="15"/>
      <c r="PXI53" s="15"/>
      <c r="PXJ53" s="14"/>
      <c r="PXK53" s="15"/>
      <c r="PXL53" s="15"/>
      <c r="PXM53" s="14"/>
      <c r="PXN53" s="15"/>
      <c r="PXO53" s="15"/>
      <c r="PXP53" s="14"/>
      <c r="PXQ53" s="15"/>
      <c r="PXR53" s="15"/>
      <c r="PXS53" s="14"/>
      <c r="PXT53" s="15"/>
      <c r="PXU53" s="15"/>
      <c r="PXV53" s="14"/>
      <c r="PXW53" s="15"/>
      <c r="PXX53" s="15"/>
      <c r="PXY53" s="14"/>
      <c r="PXZ53" s="15"/>
      <c r="PYA53" s="15"/>
      <c r="PYB53" s="14"/>
      <c r="PYC53" s="15"/>
      <c r="PYD53" s="15"/>
      <c r="PYE53" s="14"/>
      <c r="PYF53" s="15"/>
      <c r="PYG53" s="15"/>
      <c r="PYH53" s="14"/>
      <c r="PYI53" s="15"/>
      <c r="PYJ53" s="15"/>
      <c r="PYK53" s="14"/>
      <c r="PYL53" s="15"/>
      <c r="PYM53" s="15"/>
      <c r="PYN53" s="14"/>
      <c r="PYO53" s="15"/>
      <c r="PYP53" s="15"/>
      <c r="PYQ53" s="14"/>
      <c r="PYR53" s="15"/>
      <c r="PYS53" s="15"/>
      <c r="PYT53" s="14"/>
      <c r="PYU53" s="15"/>
      <c r="PYV53" s="15"/>
      <c r="PYW53" s="14"/>
      <c r="PYX53" s="15"/>
      <c r="PYY53" s="15"/>
      <c r="PYZ53" s="14"/>
      <c r="PZA53" s="15"/>
      <c r="PZB53" s="15"/>
      <c r="PZC53" s="14"/>
      <c r="PZD53" s="15"/>
      <c r="PZE53" s="15"/>
      <c r="PZF53" s="14"/>
      <c r="PZG53" s="15"/>
      <c r="PZH53" s="15"/>
      <c r="PZI53" s="14"/>
      <c r="PZJ53" s="15"/>
      <c r="PZK53" s="15"/>
      <c r="PZL53" s="14"/>
      <c r="PZM53" s="15"/>
      <c r="PZN53" s="15"/>
      <c r="PZO53" s="14"/>
      <c r="PZP53" s="15"/>
      <c r="PZQ53" s="15"/>
      <c r="PZR53" s="14"/>
      <c r="PZS53" s="15"/>
      <c r="PZT53" s="15"/>
      <c r="PZU53" s="14"/>
      <c r="PZV53" s="15"/>
      <c r="PZW53" s="15"/>
      <c r="PZX53" s="14"/>
      <c r="PZY53" s="15"/>
      <c r="PZZ53" s="15"/>
      <c r="QAA53" s="14"/>
      <c r="QAB53" s="15"/>
      <c r="QAC53" s="15"/>
      <c r="QAD53" s="14"/>
      <c r="QAE53" s="15"/>
      <c r="QAF53" s="15"/>
      <c r="QAG53" s="14"/>
      <c r="QAH53" s="15"/>
      <c r="QAI53" s="15"/>
      <c r="QAJ53" s="14"/>
      <c r="QAK53" s="15"/>
      <c r="QAL53" s="15"/>
      <c r="QAM53" s="14"/>
      <c r="QAN53" s="15"/>
      <c r="QAO53" s="15"/>
      <c r="QAP53" s="14"/>
      <c r="QAQ53" s="15"/>
      <c r="QAR53" s="15"/>
      <c r="QAS53" s="14"/>
      <c r="QAT53" s="15"/>
      <c r="QAU53" s="15"/>
      <c r="QAV53" s="14"/>
      <c r="QAW53" s="15"/>
      <c r="QAX53" s="15"/>
      <c r="QAY53" s="14"/>
      <c r="QAZ53" s="15"/>
      <c r="QBA53" s="15"/>
      <c r="QBB53" s="14"/>
      <c r="QBC53" s="15"/>
      <c r="QBD53" s="15"/>
      <c r="QBE53" s="14"/>
      <c r="QBF53" s="15"/>
      <c r="QBG53" s="15"/>
      <c r="QBH53" s="14"/>
      <c r="QBI53" s="15"/>
      <c r="QBJ53" s="15"/>
      <c r="QBK53" s="14"/>
      <c r="QBL53" s="15"/>
      <c r="QBM53" s="15"/>
      <c r="QBN53" s="14"/>
      <c r="QBO53" s="15"/>
      <c r="QBP53" s="15"/>
      <c r="QBQ53" s="14"/>
      <c r="QBR53" s="15"/>
      <c r="QBS53" s="15"/>
      <c r="QBT53" s="14"/>
      <c r="QBU53" s="15"/>
      <c r="QBV53" s="15"/>
      <c r="QBW53" s="14"/>
      <c r="QBX53" s="15"/>
      <c r="QBY53" s="15"/>
      <c r="QBZ53" s="14"/>
      <c r="QCA53" s="15"/>
      <c r="QCB53" s="15"/>
      <c r="QCC53" s="14"/>
      <c r="QCD53" s="15"/>
      <c r="QCE53" s="15"/>
      <c r="QCF53" s="14"/>
      <c r="QCG53" s="15"/>
      <c r="QCH53" s="15"/>
      <c r="QCI53" s="14"/>
      <c r="QCJ53" s="15"/>
      <c r="QCK53" s="15"/>
      <c r="QCL53" s="14"/>
      <c r="QCM53" s="15"/>
      <c r="QCN53" s="15"/>
      <c r="QCO53" s="14"/>
      <c r="QCP53" s="15"/>
      <c r="QCQ53" s="15"/>
      <c r="QCR53" s="14"/>
      <c r="QCS53" s="15"/>
      <c r="QCT53" s="15"/>
      <c r="QCU53" s="14"/>
      <c r="QCV53" s="15"/>
      <c r="QCW53" s="15"/>
      <c r="QCX53" s="14"/>
      <c r="QCY53" s="15"/>
      <c r="QCZ53" s="15"/>
      <c r="QDA53" s="14"/>
      <c r="QDB53" s="15"/>
      <c r="QDC53" s="15"/>
      <c r="QDD53" s="14"/>
      <c r="QDE53" s="15"/>
      <c r="QDF53" s="15"/>
      <c r="QDG53" s="14"/>
      <c r="QDH53" s="15"/>
      <c r="QDI53" s="15"/>
      <c r="QDJ53" s="14"/>
      <c r="QDK53" s="15"/>
      <c r="QDL53" s="15"/>
      <c r="QDM53" s="14"/>
      <c r="QDN53" s="15"/>
      <c r="QDO53" s="15"/>
      <c r="QDP53" s="14"/>
      <c r="QDQ53" s="15"/>
      <c r="QDR53" s="15"/>
      <c r="QDS53" s="14"/>
      <c r="QDT53" s="15"/>
      <c r="QDU53" s="15"/>
      <c r="QDV53" s="14"/>
      <c r="QDW53" s="15"/>
      <c r="QDX53" s="15"/>
      <c r="QDY53" s="14"/>
      <c r="QDZ53" s="15"/>
      <c r="QEA53" s="15"/>
      <c r="QEB53" s="14"/>
      <c r="QEC53" s="15"/>
      <c r="QED53" s="15"/>
      <c r="QEE53" s="14"/>
      <c r="QEF53" s="15"/>
      <c r="QEG53" s="15"/>
      <c r="QEH53" s="14"/>
      <c r="QEI53" s="15"/>
      <c r="QEJ53" s="15"/>
      <c r="QEK53" s="14"/>
      <c r="QEL53" s="15"/>
      <c r="QEM53" s="15"/>
      <c r="QEN53" s="14"/>
      <c r="QEO53" s="15"/>
      <c r="QEP53" s="15"/>
      <c r="QEQ53" s="14"/>
      <c r="QER53" s="15"/>
      <c r="QES53" s="15"/>
      <c r="QET53" s="14"/>
      <c r="QEU53" s="15"/>
      <c r="QEV53" s="15"/>
      <c r="QEW53" s="14"/>
      <c r="QEX53" s="15"/>
      <c r="QEY53" s="15"/>
      <c r="QEZ53" s="14"/>
      <c r="QFA53" s="15"/>
      <c r="QFB53" s="15"/>
      <c r="QFC53" s="14"/>
      <c r="QFD53" s="15"/>
      <c r="QFE53" s="15"/>
      <c r="QFF53" s="14"/>
      <c r="QFG53" s="15"/>
      <c r="QFH53" s="15"/>
      <c r="QFI53" s="14"/>
      <c r="QFJ53" s="15"/>
      <c r="QFK53" s="15"/>
      <c r="QFL53" s="14"/>
      <c r="QFM53" s="15"/>
      <c r="QFN53" s="15"/>
      <c r="QFO53" s="14"/>
      <c r="QFP53" s="15"/>
      <c r="QFQ53" s="15"/>
      <c r="QFR53" s="14"/>
      <c r="QFS53" s="15"/>
      <c r="QFT53" s="15"/>
      <c r="QFU53" s="14"/>
      <c r="QFV53" s="15"/>
      <c r="QFW53" s="15"/>
      <c r="QFX53" s="14"/>
      <c r="QFY53" s="15"/>
      <c r="QFZ53" s="15"/>
      <c r="QGA53" s="14"/>
      <c r="QGB53" s="15"/>
      <c r="QGC53" s="15"/>
      <c r="QGD53" s="14"/>
      <c r="QGE53" s="15"/>
      <c r="QGF53" s="15"/>
      <c r="QGG53" s="14"/>
      <c r="QGH53" s="15"/>
      <c r="QGI53" s="15"/>
      <c r="QGJ53" s="14"/>
      <c r="QGK53" s="15"/>
      <c r="QGL53" s="15"/>
      <c r="QGM53" s="14"/>
      <c r="QGN53" s="15"/>
      <c r="QGO53" s="15"/>
      <c r="QGP53" s="14"/>
      <c r="QGQ53" s="15"/>
      <c r="QGR53" s="15"/>
      <c r="QGS53" s="14"/>
      <c r="QGT53" s="15"/>
      <c r="QGU53" s="15"/>
      <c r="QGV53" s="14"/>
      <c r="QGW53" s="15"/>
      <c r="QGX53" s="15"/>
      <c r="QGY53" s="14"/>
      <c r="QGZ53" s="15"/>
      <c r="QHA53" s="15"/>
      <c r="QHB53" s="14"/>
      <c r="QHC53" s="15"/>
      <c r="QHD53" s="15"/>
      <c r="QHE53" s="14"/>
      <c r="QHF53" s="15"/>
      <c r="QHG53" s="15"/>
      <c r="QHH53" s="14"/>
      <c r="QHI53" s="15"/>
      <c r="QHJ53" s="15"/>
      <c r="QHK53" s="14"/>
      <c r="QHL53" s="15"/>
      <c r="QHM53" s="15"/>
      <c r="QHN53" s="14"/>
      <c r="QHO53" s="15"/>
      <c r="QHP53" s="15"/>
      <c r="QHQ53" s="14"/>
      <c r="QHR53" s="15"/>
      <c r="QHS53" s="15"/>
      <c r="QHT53" s="14"/>
      <c r="QHU53" s="15"/>
      <c r="QHV53" s="15"/>
      <c r="QHW53" s="14"/>
      <c r="QHX53" s="15"/>
      <c r="QHY53" s="15"/>
      <c r="QHZ53" s="14"/>
      <c r="QIA53" s="15"/>
      <c r="QIB53" s="15"/>
      <c r="QIC53" s="14"/>
      <c r="QID53" s="15"/>
      <c r="QIE53" s="15"/>
      <c r="QIF53" s="14"/>
      <c r="QIG53" s="15"/>
      <c r="QIH53" s="15"/>
      <c r="QII53" s="14"/>
      <c r="QIJ53" s="15"/>
      <c r="QIK53" s="15"/>
      <c r="QIL53" s="14"/>
      <c r="QIM53" s="15"/>
      <c r="QIN53" s="15"/>
      <c r="QIO53" s="14"/>
      <c r="QIP53" s="15"/>
      <c r="QIQ53" s="15"/>
      <c r="QIR53" s="14"/>
      <c r="QIS53" s="15"/>
      <c r="QIT53" s="15"/>
      <c r="QIU53" s="14"/>
      <c r="QIV53" s="15"/>
      <c r="QIW53" s="15"/>
      <c r="QIX53" s="14"/>
      <c r="QIY53" s="15"/>
      <c r="QIZ53" s="15"/>
      <c r="QJA53" s="14"/>
      <c r="QJB53" s="15"/>
      <c r="QJC53" s="15"/>
      <c r="QJD53" s="14"/>
      <c r="QJE53" s="15"/>
      <c r="QJF53" s="15"/>
      <c r="QJG53" s="14"/>
      <c r="QJH53" s="15"/>
      <c r="QJI53" s="15"/>
      <c r="QJJ53" s="14"/>
      <c r="QJK53" s="15"/>
      <c r="QJL53" s="15"/>
      <c r="QJM53" s="14"/>
      <c r="QJN53" s="15"/>
      <c r="QJO53" s="15"/>
      <c r="QJP53" s="14"/>
      <c r="QJQ53" s="15"/>
      <c r="QJR53" s="15"/>
      <c r="QJS53" s="14"/>
      <c r="QJT53" s="15"/>
      <c r="QJU53" s="15"/>
      <c r="QJV53" s="14"/>
      <c r="QJW53" s="15"/>
      <c r="QJX53" s="15"/>
      <c r="QJY53" s="14"/>
      <c r="QJZ53" s="15"/>
      <c r="QKA53" s="15"/>
      <c r="QKB53" s="14"/>
      <c r="QKC53" s="15"/>
      <c r="QKD53" s="15"/>
      <c r="QKE53" s="14"/>
      <c r="QKF53" s="15"/>
      <c r="QKG53" s="15"/>
      <c r="QKH53" s="14"/>
      <c r="QKI53" s="15"/>
      <c r="QKJ53" s="15"/>
      <c r="QKK53" s="14"/>
      <c r="QKL53" s="15"/>
      <c r="QKM53" s="15"/>
      <c r="QKN53" s="14"/>
      <c r="QKO53" s="15"/>
      <c r="QKP53" s="15"/>
      <c r="QKQ53" s="14"/>
      <c r="QKR53" s="15"/>
      <c r="QKS53" s="15"/>
      <c r="QKT53" s="14"/>
      <c r="QKU53" s="15"/>
      <c r="QKV53" s="15"/>
      <c r="QKW53" s="14"/>
      <c r="QKX53" s="15"/>
      <c r="QKY53" s="15"/>
      <c r="QKZ53" s="14"/>
      <c r="QLA53" s="15"/>
      <c r="QLB53" s="15"/>
      <c r="QLC53" s="14"/>
      <c r="QLD53" s="15"/>
      <c r="QLE53" s="15"/>
      <c r="QLF53" s="14"/>
      <c r="QLG53" s="15"/>
      <c r="QLH53" s="15"/>
      <c r="QLI53" s="14"/>
      <c r="QLJ53" s="15"/>
      <c r="QLK53" s="15"/>
      <c r="QLL53" s="14"/>
      <c r="QLM53" s="15"/>
      <c r="QLN53" s="15"/>
      <c r="QLO53" s="14"/>
      <c r="QLP53" s="15"/>
      <c r="QLQ53" s="15"/>
      <c r="QLR53" s="14"/>
      <c r="QLS53" s="15"/>
      <c r="QLT53" s="15"/>
      <c r="QLU53" s="14"/>
      <c r="QLV53" s="15"/>
      <c r="QLW53" s="15"/>
      <c r="QLX53" s="14"/>
      <c r="QLY53" s="15"/>
      <c r="QLZ53" s="15"/>
      <c r="QMA53" s="14"/>
      <c r="QMB53" s="15"/>
      <c r="QMC53" s="15"/>
      <c r="QMD53" s="14"/>
      <c r="QME53" s="15"/>
      <c r="QMF53" s="15"/>
      <c r="QMG53" s="14"/>
      <c r="QMH53" s="15"/>
      <c r="QMI53" s="15"/>
      <c r="QMJ53" s="14"/>
      <c r="QMK53" s="15"/>
      <c r="QML53" s="15"/>
      <c r="QMM53" s="14"/>
      <c r="QMN53" s="15"/>
      <c r="QMO53" s="15"/>
      <c r="QMP53" s="14"/>
      <c r="QMQ53" s="15"/>
      <c r="QMR53" s="15"/>
      <c r="QMS53" s="14"/>
      <c r="QMT53" s="15"/>
      <c r="QMU53" s="15"/>
      <c r="QMV53" s="14"/>
      <c r="QMW53" s="15"/>
      <c r="QMX53" s="15"/>
      <c r="QMY53" s="14"/>
      <c r="QMZ53" s="15"/>
      <c r="QNA53" s="15"/>
      <c r="QNB53" s="14"/>
      <c r="QNC53" s="15"/>
      <c r="QND53" s="15"/>
      <c r="QNE53" s="14"/>
      <c r="QNF53" s="15"/>
      <c r="QNG53" s="15"/>
      <c r="QNH53" s="14"/>
      <c r="QNI53" s="15"/>
      <c r="QNJ53" s="15"/>
      <c r="QNK53" s="14"/>
      <c r="QNL53" s="15"/>
      <c r="QNM53" s="15"/>
      <c r="QNN53" s="14"/>
      <c r="QNO53" s="15"/>
      <c r="QNP53" s="15"/>
      <c r="QNQ53" s="14"/>
      <c r="QNR53" s="15"/>
      <c r="QNS53" s="15"/>
      <c r="QNT53" s="14"/>
      <c r="QNU53" s="15"/>
      <c r="QNV53" s="15"/>
      <c r="QNW53" s="14"/>
      <c r="QNX53" s="15"/>
      <c r="QNY53" s="15"/>
      <c r="QNZ53" s="14"/>
      <c r="QOA53" s="15"/>
      <c r="QOB53" s="15"/>
      <c r="QOC53" s="14"/>
      <c r="QOD53" s="15"/>
      <c r="QOE53" s="15"/>
      <c r="QOF53" s="14"/>
      <c r="QOG53" s="15"/>
      <c r="QOH53" s="15"/>
      <c r="QOI53" s="14"/>
      <c r="QOJ53" s="15"/>
      <c r="QOK53" s="15"/>
      <c r="QOL53" s="14"/>
      <c r="QOM53" s="15"/>
      <c r="QON53" s="15"/>
      <c r="QOO53" s="14"/>
      <c r="QOP53" s="15"/>
      <c r="QOQ53" s="15"/>
      <c r="QOR53" s="14"/>
      <c r="QOS53" s="15"/>
      <c r="QOT53" s="15"/>
      <c r="QOU53" s="14"/>
      <c r="QOV53" s="15"/>
      <c r="QOW53" s="15"/>
      <c r="QOX53" s="14"/>
      <c r="QOY53" s="15"/>
      <c r="QOZ53" s="15"/>
      <c r="QPA53" s="14"/>
      <c r="QPB53" s="15"/>
      <c r="QPC53" s="15"/>
      <c r="QPD53" s="14"/>
      <c r="QPE53" s="15"/>
      <c r="QPF53" s="15"/>
      <c r="QPG53" s="14"/>
      <c r="QPH53" s="15"/>
      <c r="QPI53" s="15"/>
      <c r="QPJ53" s="14"/>
      <c r="QPK53" s="15"/>
      <c r="QPL53" s="15"/>
      <c r="QPM53" s="14"/>
      <c r="QPN53" s="15"/>
      <c r="QPO53" s="15"/>
      <c r="QPP53" s="14"/>
      <c r="QPQ53" s="15"/>
      <c r="QPR53" s="15"/>
      <c r="QPS53" s="14"/>
      <c r="QPT53" s="15"/>
      <c r="QPU53" s="15"/>
      <c r="QPV53" s="14"/>
      <c r="QPW53" s="15"/>
      <c r="QPX53" s="15"/>
      <c r="QPY53" s="14"/>
      <c r="QPZ53" s="15"/>
      <c r="QQA53" s="15"/>
      <c r="QQB53" s="14"/>
      <c r="QQC53" s="15"/>
      <c r="QQD53" s="15"/>
      <c r="QQE53" s="14"/>
      <c r="QQF53" s="15"/>
      <c r="QQG53" s="15"/>
      <c r="QQH53" s="14"/>
      <c r="QQI53" s="15"/>
      <c r="QQJ53" s="15"/>
      <c r="QQK53" s="14"/>
      <c r="QQL53" s="15"/>
      <c r="QQM53" s="15"/>
      <c r="QQN53" s="14"/>
      <c r="QQO53" s="15"/>
      <c r="QQP53" s="15"/>
      <c r="QQQ53" s="14"/>
      <c r="QQR53" s="15"/>
      <c r="QQS53" s="15"/>
      <c r="QQT53" s="14"/>
      <c r="QQU53" s="15"/>
      <c r="QQV53" s="15"/>
      <c r="QQW53" s="14"/>
      <c r="QQX53" s="15"/>
      <c r="QQY53" s="15"/>
      <c r="QQZ53" s="14"/>
      <c r="QRA53" s="15"/>
      <c r="QRB53" s="15"/>
      <c r="QRC53" s="14"/>
      <c r="QRD53" s="15"/>
      <c r="QRE53" s="15"/>
      <c r="QRF53" s="14"/>
      <c r="QRG53" s="15"/>
      <c r="QRH53" s="15"/>
      <c r="QRI53" s="14"/>
      <c r="QRJ53" s="15"/>
      <c r="QRK53" s="15"/>
      <c r="QRL53" s="14"/>
      <c r="QRM53" s="15"/>
      <c r="QRN53" s="15"/>
      <c r="QRO53" s="14"/>
      <c r="QRP53" s="15"/>
      <c r="QRQ53" s="15"/>
      <c r="QRR53" s="14"/>
      <c r="QRS53" s="15"/>
      <c r="QRT53" s="15"/>
      <c r="QRU53" s="14"/>
      <c r="QRV53" s="15"/>
      <c r="QRW53" s="15"/>
      <c r="QRX53" s="14"/>
      <c r="QRY53" s="15"/>
      <c r="QRZ53" s="15"/>
      <c r="QSA53" s="14"/>
      <c r="QSB53" s="15"/>
      <c r="QSC53" s="15"/>
      <c r="QSD53" s="14"/>
      <c r="QSE53" s="15"/>
      <c r="QSF53" s="15"/>
      <c r="QSG53" s="14"/>
      <c r="QSH53" s="15"/>
      <c r="QSI53" s="15"/>
      <c r="QSJ53" s="14"/>
      <c r="QSK53" s="15"/>
      <c r="QSL53" s="15"/>
      <c r="QSM53" s="14"/>
      <c r="QSN53" s="15"/>
      <c r="QSO53" s="15"/>
      <c r="QSP53" s="14"/>
      <c r="QSQ53" s="15"/>
      <c r="QSR53" s="15"/>
      <c r="QSS53" s="14"/>
      <c r="QST53" s="15"/>
      <c r="QSU53" s="15"/>
      <c r="QSV53" s="14"/>
      <c r="QSW53" s="15"/>
      <c r="QSX53" s="15"/>
      <c r="QSY53" s="14"/>
      <c r="QSZ53" s="15"/>
      <c r="QTA53" s="15"/>
      <c r="QTB53" s="14"/>
      <c r="QTC53" s="15"/>
      <c r="QTD53" s="15"/>
      <c r="QTE53" s="14"/>
      <c r="QTF53" s="15"/>
      <c r="QTG53" s="15"/>
      <c r="QTH53" s="14"/>
      <c r="QTI53" s="15"/>
      <c r="QTJ53" s="15"/>
      <c r="QTK53" s="14"/>
      <c r="QTL53" s="15"/>
      <c r="QTM53" s="15"/>
      <c r="QTN53" s="14"/>
      <c r="QTO53" s="15"/>
      <c r="QTP53" s="15"/>
      <c r="QTQ53" s="14"/>
      <c r="QTR53" s="15"/>
      <c r="QTS53" s="15"/>
      <c r="QTT53" s="14"/>
      <c r="QTU53" s="15"/>
      <c r="QTV53" s="15"/>
      <c r="QTW53" s="14"/>
      <c r="QTX53" s="15"/>
      <c r="QTY53" s="15"/>
      <c r="QTZ53" s="14"/>
      <c r="QUA53" s="15"/>
      <c r="QUB53" s="15"/>
      <c r="QUC53" s="14"/>
      <c r="QUD53" s="15"/>
      <c r="QUE53" s="15"/>
      <c r="QUF53" s="14"/>
      <c r="QUG53" s="15"/>
      <c r="QUH53" s="15"/>
      <c r="QUI53" s="14"/>
      <c r="QUJ53" s="15"/>
      <c r="QUK53" s="15"/>
      <c r="QUL53" s="14"/>
      <c r="QUM53" s="15"/>
      <c r="QUN53" s="15"/>
      <c r="QUO53" s="14"/>
      <c r="QUP53" s="15"/>
      <c r="QUQ53" s="15"/>
      <c r="QUR53" s="14"/>
      <c r="QUS53" s="15"/>
      <c r="QUT53" s="15"/>
      <c r="QUU53" s="14"/>
      <c r="QUV53" s="15"/>
      <c r="QUW53" s="15"/>
      <c r="QUX53" s="14"/>
      <c r="QUY53" s="15"/>
      <c r="QUZ53" s="15"/>
      <c r="QVA53" s="14"/>
      <c r="QVB53" s="15"/>
      <c r="QVC53" s="15"/>
      <c r="QVD53" s="14"/>
      <c r="QVE53" s="15"/>
      <c r="QVF53" s="15"/>
      <c r="QVG53" s="14"/>
      <c r="QVH53" s="15"/>
      <c r="QVI53" s="15"/>
      <c r="QVJ53" s="14"/>
      <c r="QVK53" s="15"/>
      <c r="QVL53" s="15"/>
      <c r="QVM53" s="14"/>
      <c r="QVN53" s="15"/>
      <c r="QVO53" s="15"/>
      <c r="QVP53" s="14"/>
      <c r="QVQ53" s="15"/>
      <c r="QVR53" s="15"/>
      <c r="QVS53" s="14"/>
      <c r="QVT53" s="15"/>
      <c r="QVU53" s="15"/>
      <c r="QVV53" s="14"/>
      <c r="QVW53" s="15"/>
      <c r="QVX53" s="15"/>
      <c r="QVY53" s="14"/>
      <c r="QVZ53" s="15"/>
      <c r="QWA53" s="15"/>
      <c r="QWB53" s="14"/>
      <c r="QWC53" s="15"/>
      <c r="QWD53" s="15"/>
      <c r="QWE53" s="14"/>
      <c r="QWF53" s="15"/>
      <c r="QWG53" s="15"/>
      <c r="QWH53" s="14"/>
      <c r="QWI53" s="15"/>
      <c r="QWJ53" s="15"/>
      <c r="QWK53" s="14"/>
      <c r="QWL53" s="15"/>
      <c r="QWM53" s="15"/>
      <c r="QWN53" s="14"/>
      <c r="QWO53" s="15"/>
      <c r="QWP53" s="15"/>
      <c r="QWQ53" s="14"/>
      <c r="QWR53" s="15"/>
      <c r="QWS53" s="15"/>
      <c r="QWT53" s="14"/>
      <c r="QWU53" s="15"/>
      <c r="QWV53" s="15"/>
      <c r="QWW53" s="14"/>
      <c r="QWX53" s="15"/>
      <c r="QWY53" s="15"/>
      <c r="QWZ53" s="14"/>
      <c r="QXA53" s="15"/>
      <c r="QXB53" s="15"/>
      <c r="QXC53" s="14"/>
      <c r="QXD53" s="15"/>
      <c r="QXE53" s="15"/>
      <c r="QXF53" s="14"/>
      <c r="QXG53" s="15"/>
      <c r="QXH53" s="15"/>
      <c r="QXI53" s="14"/>
      <c r="QXJ53" s="15"/>
      <c r="QXK53" s="15"/>
      <c r="QXL53" s="14"/>
      <c r="QXM53" s="15"/>
      <c r="QXN53" s="15"/>
      <c r="QXO53" s="14"/>
      <c r="QXP53" s="15"/>
      <c r="QXQ53" s="15"/>
      <c r="QXR53" s="14"/>
      <c r="QXS53" s="15"/>
      <c r="QXT53" s="15"/>
      <c r="QXU53" s="14"/>
      <c r="QXV53" s="15"/>
      <c r="QXW53" s="15"/>
      <c r="QXX53" s="14"/>
      <c r="QXY53" s="15"/>
      <c r="QXZ53" s="15"/>
      <c r="QYA53" s="14"/>
      <c r="QYB53" s="15"/>
      <c r="QYC53" s="15"/>
      <c r="QYD53" s="14"/>
      <c r="QYE53" s="15"/>
      <c r="QYF53" s="15"/>
      <c r="QYG53" s="14"/>
      <c r="QYH53" s="15"/>
      <c r="QYI53" s="15"/>
      <c r="QYJ53" s="14"/>
      <c r="QYK53" s="15"/>
      <c r="QYL53" s="15"/>
      <c r="QYM53" s="14"/>
      <c r="QYN53" s="15"/>
      <c r="QYO53" s="15"/>
      <c r="QYP53" s="14"/>
      <c r="QYQ53" s="15"/>
      <c r="QYR53" s="15"/>
      <c r="QYS53" s="14"/>
      <c r="QYT53" s="15"/>
      <c r="QYU53" s="15"/>
      <c r="QYV53" s="14"/>
      <c r="QYW53" s="15"/>
      <c r="QYX53" s="15"/>
      <c r="QYY53" s="14"/>
      <c r="QYZ53" s="15"/>
      <c r="QZA53" s="15"/>
      <c r="QZB53" s="14"/>
      <c r="QZC53" s="15"/>
      <c r="QZD53" s="15"/>
      <c r="QZE53" s="14"/>
      <c r="QZF53" s="15"/>
      <c r="QZG53" s="15"/>
      <c r="QZH53" s="14"/>
      <c r="QZI53" s="15"/>
      <c r="QZJ53" s="15"/>
      <c r="QZK53" s="14"/>
      <c r="QZL53" s="15"/>
      <c r="QZM53" s="15"/>
      <c r="QZN53" s="14"/>
      <c r="QZO53" s="15"/>
      <c r="QZP53" s="15"/>
      <c r="QZQ53" s="14"/>
      <c r="QZR53" s="15"/>
      <c r="QZS53" s="15"/>
      <c r="QZT53" s="14"/>
      <c r="QZU53" s="15"/>
      <c r="QZV53" s="15"/>
      <c r="QZW53" s="14"/>
      <c r="QZX53" s="15"/>
      <c r="QZY53" s="15"/>
      <c r="QZZ53" s="14"/>
      <c r="RAA53" s="15"/>
      <c r="RAB53" s="15"/>
      <c r="RAC53" s="14"/>
      <c r="RAD53" s="15"/>
      <c r="RAE53" s="15"/>
      <c r="RAF53" s="14"/>
      <c r="RAG53" s="15"/>
      <c r="RAH53" s="15"/>
      <c r="RAI53" s="14"/>
      <c r="RAJ53" s="15"/>
      <c r="RAK53" s="15"/>
      <c r="RAL53" s="14"/>
      <c r="RAM53" s="15"/>
      <c r="RAN53" s="15"/>
      <c r="RAO53" s="14"/>
      <c r="RAP53" s="15"/>
      <c r="RAQ53" s="15"/>
      <c r="RAR53" s="14"/>
      <c r="RAS53" s="15"/>
      <c r="RAT53" s="15"/>
      <c r="RAU53" s="14"/>
      <c r="RAV53" s="15"/>
      <c r="RAW53" s="15"/>
      <c r="RAX53" s="14"/>
      <c r="RAY53" s="15"/>
      <c r="RAZ53" s="15"/>
      <c r="RBA53" s="14"/>
      <c r="RBB53" s="15"/>
      <c r="RBC53" s="15"/>
      <c r="RBD53" s="14"/>
      <c r="RBE53" s="15"/>
      <c r="RBF53" s="15"/>
      <c r="RBG53" s="14"/>
      <c r="RBH53" s="15"/>
      <c r="RBI53" s="15"/>
      <c r="RBJ53" s="14"/>
      <c r="RBK53" s="15"/>
      <c r="RBL53" s="15"/>
      <c r="RBM53" s="14"/>
      <c r="RBN53" s="15"/>
      <c r="RBO53" s="15"/>
      <c r="RBP53" s="14"/>
      <c r="RBQ53" s="15"/>
      <c r="RBR53" s="15"/>
      <c r="RBS53" s="14"/>
      <c r="RBT53" s="15"/>
      <c r="RBU53" s="15"/>
      <c r="RBV53" s="14"/>
      <c r="RBW53" s="15"/>
      <c r="RBX53" s="15"/>
      <c r="RBY53" s="14"/>
      <c r="RBZ53" s="15"/>
      <c r="RCA53" s="15"/>
      <c r="RCB53" s="14"/>
      <c r="RCC53" s="15"/>
      <c r="RCD53" s="15"/>
      <c r="RCE53" s="14"/>
      <c r="RCF53" s="15"/>
      <c r="RCG53" s="15"/>
      <c r="RCH53" s="14"/>
      <c r="RCI53" s="15"/>
      <c r="RCJ53" s="15"/>
      <c r="RCK53" s="14"/>
      <c r="RCL53" s="15"/>
      <c r="RCM53" s="15"/>
      <c r="RCN53" s="14"/>
      <c r="RCO53" s="15"/>
      <c r="RCP53" s="15"/>
      <c r="RCQ53" s="14"/>
      <c r="RCR53" s="15"/>
      <c r="RCS53" s="15"/>
      <c r="RCT53" s="14"/>
      <c r="RCU53" s="15"/>
      <c r="RCV53" s="15"/>
      <c r="RCW53" s="14"/>
      <c r="RCX53" s="15"/>
      <c r="RCY53" s="15"/>
      <c r="RCZ53" s="14"/>
      <c r="RDA53" s="15"/>
      <c r="RDB53" s="15"/>
      <c r="RDC53" s="14"/>
      <c r="RDD53" s="15"/>
      <c r="RDE53" s="15"/>
      <c r="RDF53" s="14"/>
      <c r="RDG53" s="15"/>
      <c r="RDH53" s="15"/>
      <c r="RDI53" s="14"/>
      <c r="RDJ53" s="15"/>
      <c r="RDK53" s="15"/>
      <c r="RDL53" s="14"/>
      <c r="RDM53" s="15"/>
      <c r="RDN53" s="15"/>
      <c r="RDO53" s="14"/>
      <c r="RDP53" s="15"/>
      <c r="RDQ53" s="15"/>
      <c r="RDR53" s="14"/>
      <c r="RDS53" s="15"/>
      <c r="RDT53" s="15"/>
      <c r="RDU53" s="14"/>
      <c r="RDV53" s="15"/>
      <c r="RDW53" s="15"/>
      <c r="RDX53" s="14"/>
      <c r="RDY53" s="15"/>
      <c r="RDZ53" s="15"/>
      <c r="REA53" s="14"/>
      <c r="REB53" s="15"/>
      <c r="REC53" s="15"/>
      <c r="RED53" s="14"/>
      <c r="REE53" s="15"/>
      <c r="REF53" s="15"/>
      <c r="REG53" s="14"/>
      <c r="REH53" s="15"/>
      <c r="REI53" s="15"/>
      <c r="REJ53" s="14"/>
      <c r="REK53" s="15"/>
      <c r="REL53" s="15"/>
      <c r="REM53" s="14"/>
      <c r="REN53" s="15"/>
      <c r="REO53" s="15"/>
      <c r="REP53" s="14"/>
      <c r="REQ53" s="15"/>
      <c r="RER53" s="15"/>
      <c r="RES53" s="14"/>
      <c r="RET53" s="15"/>
      <c r="REU53" s="15"/>
      <c r="REV53" s="14"/>
      <c r="REW53" s="15"/>
      <c r="REX53" s="15"/>
      <c r="REY53" s="14"/>
      <c r="REZ53" s="15"/>
      <c r="RFA53" s="15"/>
      <c r="RFB53" s="14"/>
      <c r="RFC53" s="15"/>
      <c r="RFD53" s="15"/>
      <c r="RFE53" s="14"/>
      <c r="RFF53" s="15"/>
      <c r="RFG53" s="15"/>
      <c r="RFH53" s="14"/>
      <c r="RFI53" s="15"/>
      <c r="RFJ53" s="15"/>
      <c r="RFK53" s="14"/>
      <c r="RFL53" s="15"/>
      <c r="RFM53" s="15"/>
      <c r="RFN53" s="14"/>
      <c r="RFO53" s="15"/>
      <c r="RFP53" s="15"/>
      <c r="RFQ53" s="14"/>
      <c r="RFR53" s="15"/>
      <c r="RFS53" s="15"/>
      <c r="RFT53" s="14"/>
      <c r="RFU53" s="15"/>
      <c r="RFV53" s="15"/>
      <c r="RFW53" s="14"/>
      <c r="RFX53" s="15"/>
      <c r="RFY53" s="15"/>
      <c r="RFZ53" s="14"/>
      <c r="RGA53" s="15"/>
      <c r="RGB53" s="15"/>
      <c r="RGC53" s="14"/>
      <c r="RGD53" s="15"/>
      <c r="RGE53" s="15"/>
      <c r="RGF53" s="14"/>
      <c r="RGG53" s="15"/>
      <c r="RGH53" s="15"/>
      <c r="RGI53" s="14"/>
      <c r="RGJ53" s="15"/>
      <c r="RGK53" s="15"/>
      <c r="RGL53" s="14"/>
      <c r="RGM53" s="15"/>
      <c r="RGN53" s="15"/>
      <c r="RGO53" s="14"/>
      <c r="RGP53" s="15"/>
      <c r="RGQ53" s="15"/>
      <c r="RGR53" s="14"/>
      <c r="RGS53" s="15"/>
      <c r="RGT53" s="15"/>
      <c r="RGU53" s="14"/>
      <c r="RGV53" s="15"/>
      <c r="RGW53" s="15"/>
      <c r="RGX53" s="14"/>
      <c r="RGY53" s="15"/>
      <c r="RGZ53" s="15"/>
      <c r="RHA53" s="14"/>
      <c r="RHB53" s="15"/>
      <c r="RHC53" s="15"/>
      <c r="RHD53" s="14"/>
      <c r="RHE53" s="15"/>
      <c r="RHF53" s="15"/>
      <c r="RHG53" s="14"/>
      <c r="RHH53" s="15"/>
      <c r="RHI53" s="15"/>
      <c r="RHJ53" s="14"/>
      <c r="RHK53" s="15"/>
      <c r="RHL53" s="15"/>
      <c r="RHM53" s="14"/>
      <c r="RHN53" s="15"/>
      <c r="RHO53" s="15"/>
      <c r="RHP53" s="14"/>
      <c r="RHQ53" s="15"/>
      <c r="RHR53" s="15"/>
      <c r="RHS53" s="14"/>
      <c r="RHT53" s="15"/>
      <c r="RHU53" s="15"/>
      <c r="RHV53" s="14"/>
      <c r="RHW53" s="15"/>
      <c r="RHX53" s="15"/>
      <c r="RHY53" s="14"/>
      <c r="RHZ53" s="15"/>
      <c r="RIA53" s="15"/>
      <c r="RIB53" s="14"/>
      <c r="RIC53" s="15"/>
      <c r="RID53" s="15"/>
      <c r="RIE53" s="14"/>
      <c r="RIF53" s="15"/>
      <c r="RIG53" s="15"/>
      <c r="RIH53" s="14"/>
      <c r="RII53" s="15"/>
      <c r="RIJ53" s="15"/>
      <c r="RIK53" s="14"/>
      <c r="RIL53" s="15"/>
      <c r="RIM53" s="15"/>
      <c r="RIN53" s="14"/>
      <c r="RIO53" s="15"/>
      <c r="RIP53" s="15"/>
      <c r="RIQ53" s="14"/>
      <c r="RIR53" s="15"/>
      <c r="RIS53" s="15"/>
      <c r="RIT53" s="14"/>
      <c r="RIU53" s="15"/>
      <c r="RIV53" s="15"/>
      <c r="RIW53" s="14"/>
      <c r="RIX53" s="15"/>
      <c r="RIY53" s="15"/>
      <c r="RIZ53" s="14"/>
      <c r="RJA53" s="15"/>
      <c r="RJB53" s="15"/>
      <c r="RJC53" s="14"/>
      <c r="RJD53" s="15"/>
      <c r="RJE53" s="15"/>
      <c r="RJF53" s="14"/>
      <c r="RJG53" s="15"/>
      <c r="RJH53" s="15"/>
      <c r="RJI53" s="14"/>
      <c r="RJJ53" s="15"/>
      <c r="RJK53" s="15"/>
      <c r="RJL53" s="14"/>
      <c r="RJM53" s="15"/>
      <c r="RJN53" s="15"/>
      <c r="RJO53" s="14"/>
      <c r="RJP53" s="15"/>
      <c r="RJQ53" s="15"/>
      <c r="RJR53" s="14"/>
      <c r="RJS53" s="15"/>
      <c r="RJT53" s="15"/>
      <c r="RJU53" s="14"/>
      <c r="RJV53" s="15"/>
      <c r="RJW53" s="15"/>
      <c r="RJX53" s="14"/>
      <c r="RJY53" s="15"/>
      <c r="RJZ53" s="15"/>
      <c r="RKA53" s="14"/>
      <c r="RKB53" s="15"/>
      <c r="RKC53" s="15"/>
      <c r="RKD53" s="14"/>
      <c r="RKE53" s="15"/>
      <c r="RKF53" s="15"/>
      <c r="RKG53" s="14"/>
      <c r="RKH53" s="15"/>
      <c r="RKI53" s="15"/>
      <c r="RKJ53" s="14"/>
      <c r="RKK53" s="15"/>
      <c r="RKL53" s="15"/>
      <c r="RKM53" s="14"/>
      <c r="RKN53" s="15"/>
      <c r="RKO53" s="15"/>
      <c r="RKP53" s="14"/>
      <c r="RKQ53" s="15"/>
      <c r="RKR53" s="15"/>
      <c r="RKS53" s="14"/>
      <c r="RKT53" s="15"/>
      <c r="RKU53" s="15"/>
      <c r="RKV53" s="14"/>
      <c r="RKW53" s="15"/>
      <c r="RKX53" s="15"/>
      <c r="RKY53" s="14"/>
      <c r="RKZ53" s="15"/>
      <c r="RLA53" s="15"/>
      <c r="RLB53" s="14"/>
      <c r="RLC53" s="15"/>
      <c r="RLD53" s="15"/>
      <c r="RLE53" s="14"/>
      <c r="RLF53" s="15"/>
      <c r="RLG53" s="15"/>
      <c r="RLH53" s="14"/>
      <c r="RLI53" s="15"/>
      <c r="RLJ53" s="15"/>
      <c r="RLK53" s="14"/>
      <c r="RLL53" s="15"/>
      <c r="RLM53" s="15"/>
      <c r="RLN53" s="14"/>
      <c r="RLO53" s="15"/>
      <c r="RLP53" s="15"/>
      <c r="RLQ53" s="14"/>
      <c r="RLR53" s="15"/>
      <c r="RLS53" s="15"/>
      <c r="RLT53" s="14"/>
      <c r="RLU53" s="15"/>
      <c r="RLV53" s="15"/>
      <c r="RLW53" s="14"/>
      <c r="RLX53" s="15"/>
      <c r="RLY53" s="15"/>
      <c r="RLZ53" s="14"/>
      <c r="RMA53" s="15"/>
      <c r="RMB53" s="15"/>
      <c r="RMC53" s="14"/>
      <c r="RMD53" s="15"/>
      <c r="RME53" s="15"/>
      <c r="RMF53" s="14"/>
      <c r="RMG53" s="15"/>
      <c r="RMH53" s="15"/>
      <c r="RMI53" s="14"/>
      <c r="RMJ53" s="15"/>
      <c r="RMK53" s="15"/>
      <c r="RML53" s="14"/>
      <c r="RMM53" s="15"/>
      <c r="RMN53" s="15"/>
      <c r="RMO53" s="14"/>
      <c r="RMP53" s="15"/>
      <c r="RMQ53" s="15"/>
      <c r="RMR53" s="14"/>
      <c r="RMS53" s="15"/>
      <c r="RMT53" s="15"/>
      <c r="RMU53" s="14"/>
      <c r="RMV53" s="15"/>
      <c r="RMW53" s="15"/>
      <c r="RMX53" s="14"/>
      <c r="RMY53" s="15"/>
      <c r="RMZ53" s="15"/>
      <c r="RNA53" s="14"/>
      <c r="RNB53" s="15"/>
      <c r="RNC53" s="15"/>
      <c r="RND53" s="14"/>
      <c r="RNE53" s="15"/>
      <c r="RNF53" s="15"/>
      <c r="RNG53" s="14"/>
      <c r="RNH53" s="15"/>
      <c r="RNI53" s="15"/>
      <c r="RNJ53" s="14"/>
      <c r="RNK53" s="15"/>
      <c r="RNL53" s="15"/>
      <c r="RNM53" s="14"/>
      <c r="RNN53" s="15"/>
      <c r="RNO53" s="15"/>
      <c r="RNP53" s="14"/>
      <c r="RNQ53" s="15"/>
      <c r="RNR53" s="15"/>
      <c r="RNS53" s="14"/>
      <c r="RNT53" s="15"/>
      <c r="RNU53" s="15"/>
      <c r="RNV53" s="14"/>
      <c r="RNW53" s="15"/>
      <c r="RNX53" s="15"/>
      <c r="RNY53" s="14"/>
      <c r="RNZ53" s="15"/>
      <c r="ROA53" s="15"/>
      <c r="ROB53" s="14"/>
      <c r="ROC53" s="15"/>
      <c r="ROD53" s="15"/>
      <c r="ROE53" s="14"/>
      <c r="ROF53" s="15"/>
      <c r="ROG53" s="15"/>
      <c r="ROH53" s="14"/>
      <c r="ROI53" s="15"/>
      <c r="ROJ53" s="15"/>
      <c r="ROK53" s="14"/>
      <c r="ROL53" s="15"/>
      <c r="ROM53" s="15"/>
      <c r="RON53" s="14"/>
      <c r="ROO53" s="15"/>
      <c r="ROP53" s="15"/>
      <c r="ROQ53" s="14"/>
      <c r="ROR53" s="15"/>
      <c r="ROS53" s="15"/>
      <c r="ROT53" s="14"/>
      <c r="ROU53" s="15"/>
      <c r="ROV53" s="15"/>
      <c r="ROW53" s="14"/>
      <c r="ROX53" s="15"/>
      <c r="ROY53" s="15"/>
      <c r="ROZ53" s="14"/>
      <c r="RPA53" s="15"/>
      <c r="RPB53" s="15"/>
      <c r="RPC53" s="14"/>
      <c r="RPD53" s="15"/>
      <c r="RPE53" s="15"/>
      <c r="RPF53" s="14"/>
      <c r="RPG53" s="15"/>
      <c r="RPH53" s="15"/>
      <c r="RPI53" s="14"/>
      <c r="RPJ53" s="15"/>
      <c r="RPK53" s="15"/>
      <c r="RPL53" s="14"/>
      <c r="RPM53" s="15"/>
      <c r="RPN53" s="15"/>
      <c r="RPO53" s="14"/>
      <c r="RPP53" s="15"/>
      <c r="RPQ53" s="15"/>
      <c r="RPR53" s="14"/>
      <c r="RPS53" s="15"/>
      <c r="RPT53" s="15"/>
      <c r="RPU53" s="14"/>
      <c r="RPV53" s="15"/>
      <c r="RPW53" s="15"/>
      <c r="RPX53" s="14"/>
      <c r="RPY53" s="15"/>
      <c r="RPZ53" s="15"/>
      <c r="RQA53" s="14"/>
      <c r="RQB53" s="15"/>
      <c r="RQC53" s="15"/>
      <c r="RQD53" s="14"/>
      <c r="RQE53" s="15"/>
      <c r="RQF53" s="15"/>
      <c r="RQG53" s="14"/>
      <c r="RQH53" s="15"/>
      <c r="RQI53" s="15"/>
      <c r="RQJ53" s="14"/>
      <c r="RQK53" s="15"/>
      <c r="RQL53" s="15"/>
      <c r="RQM53" s="14"/>
      <c r="RQN53" s="15"/>
      <c r="RQO53" s="15"/>
      <c r="RQP53" s="14"/>
      <c r="RQQ53" s="15"/>
      <c r="RQR53" s="15"/>
      <c r="RQS53" s="14"/>
      <c r="RQT53" s="15"/>
      <c r="RQU53" s="15"/>
      <c r="RQV53" s="14"/>
      <c r="RQW53" s="15"/>
      <c r="RQX53" s="15"/>
      <c r="RQY53" s="14"/>
      <c r="RQZ53" s="15"/>
      <c r="RRA53" s="15"/>
      <c r="RRB53" s="14"/>
      <c r="RRC53" s="15"/>
      <c r="RRD53" s="15"/>
      <c r="RRE53" s="14"/>
      <c r="RRF53" s="15"/>
      <c r="RRG53" s="15"/>
      <c r="RRH53" s="14"/>
      <c r="RRI53" s="15"/>
      <c r="RRJ53" s="15"/>
      <c r="RRK53" s="14"/>
      <c r="RRL53" s="15"/>
      <c r="RRM53" s="15"/>
      <c r="RRN53" s="14"/>
      <c r="RRO53" s="15"/>
      <c r="RRP53" s="15"/>
      <c r="RRQ53" s="14"/>
      <c r="RRR53" s="15"/>
      <c r="RRS53" s="15"/>
      <c r="RRT53" s="14"/>
      <c r="RRU53" s="15"/>
      <c r="RRV53" s="15"/>
      <c r="RRW53" s="14"/>
      <c r="RRX53" s="15"/>
      <c r="RRY53" s="15"/>
      <c r="RRZ53" s="14"/>
      <c r="RSA53" s="15"/>
      <c r="RSB53" s="15"/>
      <c r="RSC53" s="14"/>
      <c r="RSD53" s="15"/>
      <c r="RSE53" s="15"/>
      <c r="RSF53" s="14"/>
      <c r="RSG53" s="15"/>
      <c r="RSH53" s="15"/>
      <c r="RSI53" s="14"/>
      <c r="RSJ53" s="15"/>
      <c r="RSK53" s="15"/>
      <c r="RSL53" s="14"/>
      <c r="RSM53" s="15"/>
      <c r="RSN53" s="15"/>
      <c r="RSO53" s="14"/>
      <c r="RSP53" s="15"/>
      <c r="RSQ53" s="15"/>
      <c r="RSR53" s="14"/>
      <c r="RSS53" s="15"/>
      <c r="RST53" s="15"/>
      <c r="RSU53" s="14"/>
      <c r="RSV53" s="15"/>
      <c r="RSW53" s="15"/>
      <c r="RSX53" s="14"/>
      <c r="RSY53" s="15"/>
      <c r="RSZ53" s="15"/>
      <c r="RTA53" s="14"/>
      <c r="RTB53" s="15"/>
      <c r="RTC53" s="15"/>
      <c r="RTD53" s="14"/>
      <c r="RTE53" s="15"/>
      <c r="RTF53" s="15"/>
      <c r="RTG53" s="14"/>
      <c r="RTH53" s="15"/>
      <c r="RTI53" s="15"/>
      <c r="RTJ53" s="14"/>
      <c r="RTK53" s="15"/>
      <c r="RTL53" s="15"/>
      <c r="RTM53" s="14"/>
      <c r="RTN53" s="15"/>
      <c r="RTO53" s="15"/>
      <c r="RTP53" s="14"/>
      <c r="RTQ53" s="15"/>
      <c r="RTR53" s="15"/>
      <c r="RTS53" s="14"/>
      <c r="RTT53" s="15"/>
      <c r="RTU53" s="15"/>
      <c r="RTV53" s="14"/>
      <c r="RTW53" s="15"/>
      <c r="RTX53" s="15"/>
      <c r="RTY53" s="14"/>
      <c r="RTZ53" s="15"/>
      <c r="RUA53" s="15"/>
      <c r="RUB53" s="14"/>
      <c r="RUC53" s="15"/>
      <c r="RUD53" s="15"/>
      <c r="RUE53" s="14"/>
      <c r="RUF53" s="15"/>
      <c r="RUG53" s="15"/>
      <c r="RUH53" s="14"/>
      <c r="RUI53" s="15"/>
      <c r="RUJ53" s="15"/>
      <c r="RUK53" s="14"/>
      <c r="RUL53" s="15"/>
      <c r="RUM53" s="15"/>
      <c r="RUN53" s="14"/>
      <c r="RUO53" s="15"/>
      <c r="RUP53" s="15"/>
      <c r="RUQ53" s="14"/>
      <c r="RUR53" s="15"/>
      <c r="RUS53" s="15"/>
      <c r="RUT53" s="14"/>
      <c r="RUU53" s="15"/>
      <c r="RUV53" s="15"/>
      <c r="RUW53" s="14"/>
      <c r="RUX53" s="15"/>
      <c r="RUY53" s="15"/>
      <c r="RUZ53" s="14"/>
      <c r="RVA53" s="15"/>
      <c r="RVB53" s="15"/>
      <c r="RVC53" s="14"/>
      <c r="RVD53" s="15"/>
      <c r="RVE53" s="15"/>
      <c r="RVF53" s="14"/>
      <c r="RVG53" s="15"/>
      <c r="RVH53" s="15"/>
      <c r="RVI53" s="14"/>
      <c r="RVJ53" s="15"/>
      <c r="RVK53" s="15"/>
      <c r="RVL53" s="14"/>
      <c r="RVM53" s="15"/>
      <c r="RVN53" s="15"/>
      <c r="RVO53" s="14"/>
      <c r="RVP53" s="15"/>
      <c r="RVQ53" s="15"/>
      <c r="RVR53" s="14"/>
      <c r="RVS53" s="15"/>
      <c r="RVT53" s="15"/>
      <c r="RVU53" s="14"/>
      <c r="RVV53" s="15"/>
      <c r="RVW53" s="15"/>
      <c r="RVX53" s="14"/>
      <c r="RVY53" s="15"/>
      <c r="RVZ53" s="15"/>
      <c r="RWA53" s="14"/>
      <c r="RWB53" s="15"/>
      <c r="RWC53" s="15"/>
      <c r="RWD53" s="14"/>
      <c r="RWE53" s="15"/>
      <c r="RWF53" s="15"/>
      <c r="RWG53" s="14"/>
      <c r="RWH53" s="15"/>
      <c r="RWI53" s="15"/>
      <c r="RWJ53" s="14"/>
      <c r="RWK53" s="15"/>
      <c r="RWL53" s="15"/>
      <c r="RWM53" s="14"/>
      <c r="RWN53" s="15"/>
      <c r="RWO53" s="15"/>
      <c r="RWP53" s="14"/>
      <c r="RWQ53" s="15"/>
      <c r="RWR53" s="15"/>
      <c r="RWS53" s="14"/>
      <c r="RWT53" s="15"/>
      <c r="RWU53" s="15"/>
      <c r="RWV53" s="14"/>
      <c r="RWW53" s="15"/>
      <c r="RWX53" s="15"/>
      <c r="RWY53" s="14"/>
      <c r="RWZ53" s="15"/>
      <c r="RXA53" s="15"/>
      <c r="RXB53" s="14"/>
      <c r="RXC53" s="15"/>
      <c r="RXD53" s="15"/>
      <c r="RXE53" s="14"/>
      <c r="RXF53" s="15"/>
      <c r="RXG53" s="15"/>
      <c r="RXH53" s="14"/>
      <c r="RXI53" s="15"/>
      <c r="RXJ53" s="15"/>
      <c r="RXK53" s="14"/>
      <c r="RXL53" s="15"/>
      <c r="RXM53" s="15"/>
      <c r="RXN53" s="14"/>
      <c r="RXO53" s="15"/>
      <c r="RXP53" s="15"/>
      <c r="RXQ53" s="14"/>
      <c r="RXR53" s="15"/>
      <c r="RXS53" s="15"/>
      <c r="RXT53" s="14"/>
      <c r="RXU53" s="15"/>
      <c r="RXV53" s="15"/>
      <c r="RXW53" s="14"/>
      <c r="RXX53" s="15"/>
      <c r="RXY53" s="15"/>
      <c r="RXZ53" s="14"/>
      <c r="RYA53" s="15"/>
      <c r="RYB53" s="15"/>
      <c r="RYC53" s="14"/>
      <c r="RYD53" s="15"/>
      <c r="RYE53" s="15"/>
      <c r="RYF53" s="14"/>
      <c r="RYG53" s="15"/>
      <c r="RYH53" s="15"/>
      <c r="RYI53" s="14"/>
      <c r="RYJ53" s="15"/>
      <c r="RYK53" s="15"/>
      <c r="RYL53" s="14"/>
      <c r="RYM53" s="15"/>
      <c r="RYN53" s="15"/>
      <c r="RYO53" s="14"/>
      <c r="RYP53" s="15"/>
      <c r="RYQ53" s="15"/>
      <c r="RYR53" s="14"/>
      <c r="RYS53" s="15"/>
      <c r="RYT53" s="15"/>
      <c r="RYU53" s="14"/>
      <c r="RYV53" s="15"/>
      <c r="RYW53" s="15"/>
      <c r="RYX53" s="14"/>
      <c r="RYY53" s="15"/>
      <c r="RYZ53" s="15"/>
      <c r="RZA53" s="14"/>
      <c r="RZB53" s="15"/>
      <c r="RZC53" s="15"/>
      <c r="RZD53" s="14"/>
      <c r="RZE53" s="15"/>
      <c r="RZF53" s="15"/>
      <c r="RZG53" s="14"/>
      <c r="RZH53" s="15"/>
      <c r="RZI53" s="15"/>
      <c r="RZJ53" s="14"/>
      <c r="RZK53" s="15"/>
      <c r="RZL53" s="15"/>
      <c r="RZM53" s="14"/>
      <c r="RZN53" s="15"/>
      <c r="RZO53" s="15"/>
      <c r="RZP53" s="14"/>
      <c r="RZQ53" s="15"/>
      <c r="RZR53" s="15"/>
      <c r="RZS53" s="14"/>
      <c r="RZT53" s="15"/>
      <c r="RZU53" s="15"/>
      <c r="RZV53" s="14"/>
      <c r="RZW53" s="15"/>
      <c r="RZX53" s="15"/>
      <c r="RZY53" s="14"/>
      <c r="RZZ53" s="15"/>
      <c r="SAA53" s="15"/>
      <c r="SAB53" s="14"/>
      <c r="SAC53" s="15"/>
      <c r="SAD53" s="15"/>
      <c r="SAE53" s="14"/>
      <c r="SAF53" s="15"/>
      <c r="SAG53" s="15"/>
      <c r="SAH53" s="14"/>
      <c r="SAI53" s="15"/>
      <c r="SAJ53" s="15"/>
      <c r="SAK53" s="14"/>
      <c r="SAL53" s="15"/>
      <c r="SAM53" s="15"/>
      <c r="SAN53" s="14"/>
      <c r="SAO53" s="15"/>
      <c r="SAP53" s="15"/>
      <c r="SAQ53" s="14"/>
      <c r="SAR53" s="15"/>
      <c r="SAS53" s="15"/>
      <c r="SAT53" s="14"/>
      <c r="SAU53" s="15"/>
      <c r="SAV53" s="15"/>
      <c r="SAW53" s="14"/>
      <c r="SAX53" s="15"/>
      <c r="SAY53" s="15"/>
      <c r="SAZ53" s="14"/>
      <c r="SBA53" s="15"/>
      <c r="SBB53" s="15"/>
      <c r="SBC53" s="14"/>
      <c r="SBD53" s="15"/>
      <c r="SBE53" s="15"/>
      <c r="SBF53" s="14"/>
      <c r="SBG53" s="15"/>
      <c r="SBH53" s="15"/>
      <c r="SBI53" s="14"/>
      <c r="SBJ53" s="15"/>
      <c r="SBK53" s="15"/>
      <c r="SBL53" s="14"/>
      <c r="SBM53" s="15"/>
      <c r="SBN53" s="15"/>
      <c r="SBO53" s="14"/>
      <c r="SBP53" s="15"/>
      <c r="SBQ53" s="15"/>
      <c r="SBR53" s="14"/>
      <c r="SBS53" s="15"/>
      <c r="SBT53" s="15"/>
      <c r="SBU53" s="14"/>
      <c r="SBV53" s="15"/>
      <c r="SBW53" s="15"/>
      <c r="SBX53" s="14"/>
      <c r="SBY53" s="15"/>
      <c r="SBZ53" s="15"/>
      <c r="SCA53" s="14"/>
      <c r="SCB53" s="15"/>
      <c r="SCC53" s="15"/>
      <c r="SCD53" s="14"/>
      <c r="SCE53" s="15"/>
      <c r="SCF53" s="15"/>
      <c r="SCG53" s="14"/>
      <c r="SCH53" s="15"/>
      <c r="SCI53" s="15"/>
      <c r="SCJ53" s="14"/>
      <c r="SCK53" s="15"/>
      <c r="SCL53" s="15"/>
      <c r="SCM53" s="14"/>
      <c r="SCN53" s="15"/>
      <c r="SCO53" s="15"/>
      <c r="SCP53" s="14"/>
      <c r="SCQ53" s="15"/>
      <c r="SCR53" s="15"/>
      <c r="SCS53" s="14"/>
      <c r="SCT53" s="15"/>
      <c r="SCU53" s="15"/>
      <c r="SCV53" s="14"/>
      <c r="SCW53" s="15"/>
      <c r="SCX53" s="15"/>
      <c r="SCY53" s="14"/>
      <c r="SCZ53" s="15"/>
      <c r="SDA53" s="15"/>
      <c r="SDB53" s="14"/>
      <c r="SDC53" s="15"/>
      <c r="SDD53" s="15"/>
      <c r="SDE53" s="14"/>
      <c r="SDF53" s="15"/>
      <c r="SDG53" s="15"/>
      <c r="SDH53" s="14"/>
      <c r="SDI53" s="15"/>
      <c r="SDJ53" s="15"/>
      <c r="SDK53" s="14"/>
      <c r="SDL53" s="15"/>
      <c r="SDM53" s="15"/>
      <c r="SDN53" s="14"/>
      <c r="SDO53" s="15"/>
      <c r="SDP53" s="15"/>
      <c r="SDQ53" s="14"/>
      <c r="SDR53" s="15"/>
      <c r="SDS53" s="15"/>
      <c r="SDT53" s="14"/>
      <c r="SDU53" s="15"/>
      <c r="SDV53" s="15"/>
      <c r="SDW53" s="14"/>
      <c r="SDX53" s="15"/>
      <c r="SDY53" s="15"/>
      <c r="SDZ53" s="14"/>
      <c r="SEA53" s="15"/>
      <c r="SEB53" s="15"/>
      <c r="SEC53" s="14"/>
      <c r="SED53" s="15"/>
      <c r="SEE53" s="15"/>
      <c r="SEF53" s="14"/>
      <c r="SEG53" s="15"/>
      <c r="SEH53" s="15"/>
      <c r="SEI53" s="14"/>
      <c r="SEJ53" s="15"/>
      <c r="SEK53" s="15"/>
      <c r="SEL53" s="14"/>
      <c r="SEM53" s="15"/>
      <c r="SEN53" s="15"/>
      <c r="SEO53" s="14"/>
      <c r="SEP53" s="15"/>
      <c r="SEQ53" s="15"/>
      <c r="SER53" s="14"/>
      <c r="SES53" s="15"/>
      <c r="SET53" s="15"/>
      <c r="SEU53" s="14"/>
      <c r="SEV53" s="15"/>
      <c r="SEW53" s="15"/>
      <c r="SEX53" s="14"/>
      <c r="SEY53" s="15"/>
      <c r="SEZ53" s="15"/>
      <c r="SFA53" s="14"/>
      <c r="SFB53" s="15"/>
      <c r="SFC53" s="15"/>
      <c r="SFD53" s="14"/>
      <c r="SFE53" s="15"/>
      <c r="SFF53" s="15"/>
      <c r="SFG53" s="14"/>
      <c r="SFH53" s="15"/>
      <c r="SFI53" s="15"/>
      <c r="SFJ53" s="14"/>
      <c r="SFK53" s="15"/>
      <c r="SFL53" s="15"/>
      <c r="SFM53" s="14"/>
      <c r="SFN53" s="15"/>
      <c r="SFO53" s="15"/>
      <c r="SFP53" s="14"/>
      <c r="SFQ53" s="15"/>
      <c r="SFR53" s="15"/>
      <c r="SFS53" s="14"/>
      <c r="SFT53" s="15"/>
      <c r="SFU53" s="15"/>
      <c r="SFV53" s="14"/>
      <c r="SFW53" s="15"/>
      <c r="SFX53" s="15"/>
      <c r="SFY53" s="14"/>
      <c r="SFZ53" s="15"/>
      <c r="SGA53" s="15"/>
      <c r="SGB53" s="14"/>
      <c r="SGC53" s="15"/>
      <c r="SGD53" s="15"/>
      <c r="SGE53" s="14"/>
      <c r="SGF53" s="15"/>
      <c r="SGG53" s="15"/>
      <c r="SGH53" s="14"/>
      <c r="SGI53" s="15"/>
      <c r="SGJ53" s="15"/>
      <c r="SGK53" s="14"/>
      <c r="SGL53" s="15"/>
      <c r="SGM53" s="15"/>
      <c r="SGN53" s="14"/>
      <c r="SGO53" s="15"/>
      <c r="SGP53" s="15"/>
      <c r="SGQ53" s="14"/>
      <c r="SGR53" s="15"/>
      <c r="SGS53" s="15"/>
      <c r="SGT53" s="14"/>
      <c r="SGU53" s="15"/>
      <c r="SGV53" s="15"/>
      <c r="SGW53" s="14"/>
      <c r="SGX53" s="15"/>
      <c r="SGY53" s="15"/>
      <c r="SGZ53" s="14"/>
      <c r="SHA53" s="15"/>
      <c r="SHB53" s="15"/>
      <c r="SHC53" s="14"/>
      <c r="SHD53" s="15"/>
      <c r="SHE53" s="15"/>
      <c r="SHF53" s="14"/>
      <c r="SHG53" s="15"/>
      <c r="SHH53" s="15"/>
      <c r="SHI53" s="14"/>
      <c r="SHJ53" s="15"/>
      <c r="SHK53" s="15"/>
      <c r="SHL53" s="14"/>
      <c r="SHM53" s="15"/>
      <c r="SHN53" s="15"/>
      <c r="SHO53" s="14"/>
      <c r="SHP53" s="15"/>
      <c r="SHQ53" s="15"/>
      <c r="SHR53" s="14"/>
      <c r="SHS53" s="15"/>
      <c r="SHT53" s="15"/>
      <c r="SHU53" s="14"/>
      <c r="SHV53" s="15"/>
      <c r="SHW53" s="15"/>
      <c r="SHX53" s="14"/>
      <c r="SHY53" s="15"/>
      <c r="SHZ53" s="15"/>
      <c r="SIA53" s="14"/>
      <c r="SIB53" s="15"/>
      <c r="SIC53" s="15"/>
      <c r="SID53" s="14"/>
      <c r="SIE53" s="15"/>
      <c r="SIF53" s="15"/>
      <c r="SIG53" s="14"/>
      <c r="SIH53" s="15"/>
      <c r="SII53" s="15"/>
      <c r="SIJ53" s="14"/>
      <c r="SIK53" s="15"/>
      <c r="SIL53" s="15"/>
      <c r="SIM53" s="14"/>
      <c r="SIN53" s="15"/>
      <c r="SIO53" s="15"/>
      <c r="SIP53" s="14"/>
      <c r="SIQ53" s="15"/>
      <c r="SIR53" s="15"/>
      <c r="SIS53" s="14"/>
      <c r="SIT53" s="15"/>
      <c r="SIU53" s="15"/>
      <c r="SIV53" s="14"/>
      <c r="SIW53" s="15"/>
      <c r="SIX53" s="15"/>
      <c r="SIY53" s="14"/>
      <c r="SIZ53" s="15"/>
      <c r="SJA53" s="15"/>
      <c r="SJB53" s="14"/>
      <c r="SJC53" s="15"/>
      <c r="SJD53" s="15"/>
      <c r="SJE53" s="14"/>
      <c r="SJF53" s="15"/>
      <c r="SJG53" s="15"/>
      <c r="SJH53" s="14"/>
      <c r="SJI53" s="15"/>
      <c r="SJJ53" s="15"/>
      <c r="SJK53" s="14"/>
      <c r="SJL53" s="15"/>
      <c r="SJM53" s="15"/>
      <c r="SJN53" s="14"/>
      <c r="SJO53" s="15"/>
      <c r="SJP53" s="15"/>
      <c r="SJQ53" s="14"/>
      <c r="SJR53" s="15"/>
      <c r="SJS53" s="15"/>
      <c r="SJT53" s="14"/>
      <c r="SJU53" s="15"/>
      <c r="SJV53" s="15"/>
      <c r="SJW53" s="14"/>
      <c r="SJX53" s="15"/>
      <c r="SJY53" s="15"/>
      <c r="SJZ53" s="14"/>
      <c r="SKA53" s="15"/>
      <c r="SKB53" s="15"/>
      <c r="SKC53" s="14"/>
      <c r="SKD53" s="15"/>
      <c r="SKE53" s="15"/>
      <c r="SKF53" s="14"/>
      <c r="SKG53" s="15"/>
      <c r="SKH53" s="15"/>
      <c r="SKI53" s="14"/>
      <c r="SKJ53" s="15"/>
      <c r="SKK53" s="15"/>
      <c r="SKL53" s="14"/>
      <c r="SKM53" s="15"/>
      <c r="SKN53" s="15"/>
      <c r="SKO53" s="14"/>
      <c r="SKP53" s="15"/>
      <c r="SKQ53" s="15"/>
      <c r="SKR53" s="14"/>
      <c r="SKS53" s="15"/>
      <c r="SKT53" s="15"/>
      <c r="SKU53" s="14"/>
      <c r="SKV53" s="15"/>
      <c r="SKW53" s="15"/>
      <c r="SKX53" s="14"/>
      <c r="SKY53" s="15"/>
      <c r="SKZ53" s="15"/>
      <c r="SLA53" s="14"/>
      <c r="SLB53" s="15"/>
      <c r="SLC53" s="15"/>
      <c r="SLD53" s="14"/>
      <c r="SLE53" s="15"/>
      <c r="SLF53" s="15"/>
      <c r="SLG53" s="14"/>
      <c r="SLH53" s="15"/>
      <c r="SLI53" s="15"/>
      <c r="SLJ53" s="14"/>
      <c r="SLK53" s="15"/>
      <c r="SLL53" s="15"/>
      <c r="SLM53" s="14"/>
      <c r="SLN53" s="15"/>
      <c r="SLO53" s="15"/>
      <c r="SLP53" s="14"/>
      <c r="SLQ53" s="15"/>
      <c r="SLR53" s="15"/>
      <c r="SLS53" s="14"/>
      <c r="SLT53" s="15"/>
      <c r="SLU53" s="15"/>
      <c r="SLV53" s="14"/>
      <c r="SLW53" s="15"/>
      <c r="SLX53" s="15"/>
      <c r="SLY53" s="14"/>
      <c r="SLZ53" s="15"/>
      <c r="SMA53" s="15"/>
      <c r="SMB53" s="14"/>
      <c r="SMC53" s="15"/>
      <c r="SMD53" s="15"/>
      <c r="SME53" s="14"/>
      <c r="SMF53" s="15"/>
      <c r="SMG53" s="15"/>
      <c r="SMH53" s="14"/>
      <c r="SMI53" s="15"/>
      <c r="SMJ53" s="15"/>
      <c r="SMK53" s="14"/>
      <c r="SML53" s="15"/>
      <c r="SMM53" s="15"/>
      <c r="SMN53" s="14"/>
      <c r="SMO53" s="15"/>
      <c r="SMP53" s="15"/>
      <c r="SMQ53" s="14"/>
      <c r="SMR53" s="15"/>
      <c r="SMS53" s="15"/>
      <c r="SMT53" s="14"/>
      <c r="SMU53" s="15"/>
      <c r="SMV53" s="15"/>
      <c r="SMW53" s="14"/>
      <c r="SMX53" s="15"/>
      <c r="SMY53" s="15"/>
      <c r="SMZ53" s="14"/>
      <c r="SNA53" s="15"/>
      <c r="SNB53" s="15"/>
      <c r="SNC53" s="14"/>
      <c r="SND53" s="15"/>
      <c r="SNE53" s="15"/>
      <c r="SNF53" s="14"/>
      <c r="SNG53" s="15"/>
      <c r="SNH53" s="15"/>
      <c r="SNI53" s="14"/>
      <c r="SNJ53" s="15"/>
      <c r="SNK53" s="15"/>
      <c r="SNL53" s="14"/>
      <c r="SNM53" s="15"/>
      <c r="SNN53" s="15"/>
      <c r="SNO53" s="14"/>
      <c r="SNP53" s="15"/>
      <c r="SNQ53" s="15"/>
      <c r="SNR53" s="14"/>
      <c r="SNS53" s="15"/>
      <c r="SNT53" s="15"/>
      <c r="SNU53" s="14"/>
      <c r="SNV53" s="15"/>
      <c r="SNW53" s="15"/>
      <c r="SNX53" s="14"/>
      <c r="SNY53" s="15"/>
      <c r="SNZ53" s="15"/>
      <c r="SOA53" s="14"/>
      <c r="SOB53" s="15"/>
      <c r="SOC53" s="15"/>
      <c r="SOD53" s="14"/>
      <c r="SOE53" s="15"/>
      <c r="SOF53" s="15"/>
      <c r="SOG53" s="14"/>
      <c r="SOH53" s="15"/>
      <c r="SOI53" s="15"/>
      <c r="SOJ53" s="14"/>
      <c r="SOK53" s="15"/>
      <c r="SOL53" s="15"/>
      <c r="SOM53" s="14"/>
      <c r="SON53" s="15"/>
      <c r="SOO53" s="15"/>
      <c r="SOP53" s="14"/>
      <c r="SOQ53" s="15"/>
      <c r="SOR53" s="15"/>
      <c r="SOS53" s="14"/>
      <c r="SOT53" s="15"/>
      <c r="SOU53" s="15"/>
      <c r="SOV53" s="14"/>
      <c r="SOW53" s="15"/>
      <c r="SOX53" s="15"/>
      <c r="SOY53" s="14"/>
      <c r="SOZ53" s="15"/>
      <c r="SPA53" s="15"/>
      <c r="SPB53" s="14"/>
      <c r="SPC53" s="15"/>
      <c r="SPD53" s="15"/>
      <c r="SPE53" s="14"/>
      <c r="SPF53" s="15"/>
      <c r="SPG53" s="15"/>
      <c r="SPH53" s="14"/>
      <c r="SPI53" s="15"/>
      <c r="SPJ53" s="15"/>
      <c r="SPK53" s="14"/>
      <c r="SPL53" s="15"/>
      <c r="SPM53" s="15"/>
      <c r="SPN53" s="14"/>
      <c r="SPO53" s="15"/>
      <c r="SPP53" s="15"/>
      <c r="SPQ53" s="14"/>
      <c r="SPR53" s="15"/>
      <c r="SPS53" s="15"/>
      <c r="SPT53" s="14"/>
      <c r="SPU53" s="15"/>
      <c r="SPV53" s="15"/>
      <c r="SPW53" s="14"/>
      <c r="SPX53" s="15"/>
      <c r="SPY53" s="15"/>
      <c r="SPZ53" s="14"/>
      <c r="SQA53" s="15"/>
      <c r="SQB53" s="15"/>
      <c r="SQC53" s="14"/>
      <c r="SQD53" s="15"/>
      <c r="SQE53" s="15"/>
      <c r="SQF53" s="14"/>
      <c r="SQG53" s="15"/>
      <c r="SQH53" s="15"/>
      <c r="SQI53" s="14"/>
      <c r="SQJ53" s="15"/>
      <c r="SQK53" s="15"/>
      <c r="SQL53" s="14"/>
      <c r="SQM53" s="15"/>
      <c r="SQN53" s="15"/>
      <c r="SQO53" s="14"/>
      <c r="SQP53" s="15"/>
      <c r="SQQ53" s="15"/>
      <c r="SQR53" s="14"/>
      <c r="SQS53" s="15"/>
      <c r="SQT53" s="15"/>
      <c r="SQU53" s="14"/>
      <c r="SQV53" s="15"/>
      <c r="SQW53" s="15"/>
      <c r="SQX53" s="14"/>
      <c r="SQY53" s="15"/>
      <c r="SQZ53" s="15"/>
      <c r="SRA53" s="14"/>
      <c r="SRB53" s="15"/>
      <c r="SRC53" s="15"/>
      <c r="SRD53" s="14"/>
      <c r="SRE53" s="15"/>
      <c r="SRF53" s="15"/>
      <c r="SRG53" s="14"/>
      <c r="SRH53" s="15"/>
      <c r="SRI53" s="15"/>
      <c r="SRJ53" s="14"/>
      <c r="SRK53" s="15"/>
      <c r="SRL53" s="15"/>
      <c r="SRM53" s="14"/>
      <c r="SRN53" s="15"/>
      <c r="SRO53" s="15"/>
      <c r="SRP53" s="14"/>
      <c r="SRQ53" s="15"/>
      <c r="SRR53" s="15"/>
      <c r="SRS53" s="14"/>
      <c r="SRT53" s="15"/>
      <c r="SRU53" s="15"/>
      <c r="SRV53" s="14"/>
      <c r="SRW53" s="15"/>
      <c r="SRX53" s="15"/>
      <c r="SRY53" s="14"/>
      <c r="SRZ53" s="15"/>
      <c r="SSA53" s="15"/>
      <c r="SSB53" s="14"/>
      <c r="SSC53" s="15"/>
      <c r="SSD53" s="15"/>
      <c r="SSE53" s="14"/>
      <c r="SSF53" s="15"/>
      <c r="SSG53" s="15"/>
      <c r="SSH53" s="14"/>
      <c r="SSI53" s="15"/>
      <c r="SSJ53" s="15"/>
      <c r="SSK53" s="14"/>
      <c r="SSL53" s="15"/>
      <c r="SSM53" s="15"/>
      <c r="SSN53" s="14"/>
      <c r="SSO53" s="15"/>
      <c r="SSP53" s="15"/>
      <c r="SSQ53" s="14"/>
      <c r="SSR53" s="15"/>
      <c r="SSS53" s="15"/>
      <c r="SST53" s="14"/>
      <c r="SSU53" s="15"/>
      <c r="SSV53" s="15"/>
      <c r="SSW53" s="14"/>
      <c r="SSX53" s="15"/>
      <c r="SSY53" s="15"/>
      <c r="SSZ53" s="14"/>
      <c r="STA53" s="15"/>
      <c r="STB53" s="15"/>
      <c r="STC53" s="14"/>
      <c r="STD53" s="15"/>
      <c r="STE53" s="15"/>
      <c r="STF53" s="14"/>
      <c r="STG53" s="15"/>
      <c r="STH53" s="15"/>
      <c r="STI53" s="14"/>
      <c r="STJ53" s="15"/>
      <c r="STK53" s="15"/>
      <c r="STL53" s="14"/>
      <c r="STM53" s="15"/>
      <c r="STN53" s="15"/>
      <c r="STO53" s="14"/>
      <c r="STP53" s="15"/>
      <c r="STQ53" s="15"/>
      <c r="STR53" s="14"/>
      <c r="STS53" s="15"/>
      <c r="STT53" s="15"/>
      <c r="STU53" s="14"/>
      <c r="STV53" s="15"/>
      <c r="STW53" s="15"/>
      <c r="STX53" s="14"/>
      <c r="STY53" s="15"/>
      <c r="STZ53" s="15"/>
      <c r="SUA53" s="14"/>
      <c r="SUB53" s="15"/>
      <c r="SUC53" s="15"/>
      <c r="SUD53" s="14"/>
      <c r="SUE53" s="15"/>
      <c r="SUF53" s="15"/>
      <c r="SUG53" s="14"/>
      <c r="SUH53" s="15"/>
      <c r="SUI53" s="15"/>
      <c r="SUJ53" s="14"/>
      <c r="SUK53" s="15"/>
      <c r="SUL53" s="15"/>
      <c r="SUM53" s="14"/>
      <c r="SUN53" s="15"/>
      <c r="SUO53" s="15"/>
      <c r="SUP53" s="14"/>
      <c r="SUQ53" s="15"/>
      <c r="SUR53" s="15"/>
      <c r="SUS53" s="14"/>
      <c r="SUT53" s="15"/>
      <c r="SUU53" s="15"/>
      <c r="SUV53" s="14"/>
      <c r="SUW53" s="15"/>
      <c r="SUX53" s="15"/>
      <c r="SUY53" s="14"/>
      <c r="SUZ53" s="15"/>
      <c r="SVA53" s="15"/>
      <c r="SVB53" s="14"/>
      <c r="SVC53" s="15"/>
      <c r="SVD53" s="15"/>
      <c r="SVE53" s="14"/>
      <c r="SVF53" s="15"/>
      <c r="SVG53" s="15"/>
      <c r="SVH53" s="14"/>
      <c r="SVI53" s="15"/>
      <c r="SVJ53" s="15"/>
      <c r="SVK53" s="14"/>
      <c r="SVL53" s="15"/>
      <c r="SVM53" s="15"/>
      <c r="SVN53" s="14"/>
      <c r="SVO53" s="15"/>
      <c r="SVP53" s="15"/>
      <c r="SVQ53" s="14"/>
      <c r="SVR53" s="15"/>
      <c r="SVS53" s="15"/>
      <c r="SVT53" s="14"/>
      <c r="SVU53" s="15"/>
      <c r="SVV53" s="15"/>
      <c r="SVW53" s="14"/>
      <c r="SVX53" s="15"/>
      <c r="SVY53" s="15"/>
      <c r="SVZ53" s="14"/>
      <c r="SWA53" s="15"/>
      <c r="SWB53" s="15"/>
      <c r="SWC53" s="14"/>
      <c r="SWD53" s="15"/>
      <c r="SWE53" s="15"/>
      <c r="SWF53" s="14"/>
      <c r="SWG53" s="15"/>
      <c r="SWH53" s="15"/>
      <c r="SWI53" s="14"/>
      <c r="SWJ53" s="15"/>
      <c r="SWK53" s="15"/>
      <c r="SWL53" s="14"/>
      <c r="SWM53" s="15"/>
      <c r="SWN53" s="15"/>
      <c r="SWO53" s="14"/>
      <c r="SWP53" s="15"/>
      <c r="SWQ53" s="15"/>
      <c r="SWR53" s="14"/>
      <c r="SWS53" s="15"/>
      <c r="SWT53" s="15"/>
      <c r="SWU53" s="14"/>
      <c r="SWV53" s="15"/>
      <c r="SWW53" s="15"/>
      <c r="SWX53" s="14"/>
      <c r="SWY53" s="15"/>
      <c r="SWZ53" s="15"/>
      <c r="SXA53" s="14"/>
      <c r="SXB53" s="15"/>
      <c r="SXC53" s="15"/>
      <c r="SXD53" s="14"/>
      <c r="SXE53" s="15"/>
      <c r="SXF53" s="15"/>
      <c r="SXG53" s="14"/>
      <c r="SXH53" s="15"/>
      <c r="SXI53" s="15"/>
      <c r="SXJ53" s="14"/>
      <c r="SXK53" s="15"/>
      <c r="SXL53" s="15"/>
      <c r="SXM53" s="14"/>
      <c r="SXN53" s="15"/>
      <c r="SXO53" s="15"/>
      <c r="SXP53" s="14"/>
      <c r="SXQ53" s="15"/>
      <c r="SXR53" s="15"/>
      <c r="SXS53" s="14"/>
      <c r="SXT53" s="15"/>
      <c r="SXU53" s="15"/>
      <c r="SXV53" s="14"/>
      <c r="SXW53" s="15"/>
      <c r="SXX53" s="15"/>
      <c r="SXY53" s="14"/>
      <c r="SXZ53" s="15"/>
      <c r="SYA53" s="15"/>
      <c r="SYB53" s="14"/>
      <c r="SYC53" s="15"/>
      <c r="SYD53" s="15"/>
      <c r="SYE53" s="14"/>
      <c r="SYF53" s="15"/>
      <c r="SYG53" s="15"/>
      <c r="SYH53" s="14"/>
      <c r="SYI53" s="15"/>
      <c r="SYJ53" s="15"/>
      <c r="SYK53" s="14"/>
      <c r="SYL53" s="15"/>
      <c r="SYM53" s="15"/>
      <c r="SYN53" s="14"/>
      <c r="SYO53" s="15"/>
      <c r="SYP53" s="15"/>
      <c r="SYQ53" s="14"/>
      <c r="SYR53" s="15"/>
      <c r="SYS53" s="15"/>
      <c r="SYT53" s="14"/>
      <c r="SYU53" s="15"/>
      <c r="SYV53" s="15"/>
      <c r="SYW53" s="14"/>
      <c r="SYX53" s="15"/>
      <c r="SYY53" s="15"/>
      <c r="SYZ53" s="14"/>
      <c r="SZA53" s="15"/>
      <c r="SZB53" s="15"/>
      <c r="SZC53" s="14"/>
      <c r="SZD53" s="15"/>
      <c r="SZE53" s="15"/>
      <c r="SZF53" s="14"/>
      <c r="SZG53" s="15"/>
      <c r="SZH53" s="15"/>
      <c r="SZI53" s="14"/>
      <c r="SZJ53" s="15"/>
      <c r="SZK53" s="15"/>
      <c r="SZL53" s="14"/>
      <c r="SZM53" s="15"/>
      <c r="SZN53" s="15"/>
      <c r="SZO53" s="14"/>
      <c r="SZP53" s="15"/>
      <c r="SZQ53" s="15"/>
      <c r="SZR53" s="14"/>
      <c r="SZS53" s="15"/>
      <c r="SZT53" s="15"/>
      <c r="SZU53" s="14"/>
      <c r="SZV53" s="15"/>
      <c r="SZW53" s="15"/>
      <c r="SZX53" s="14"/>
      <c r="SZY53" s="15"/>
      <c r="SZZ53" s="15"/>
      <c r="TAA53" s="14"/>
      <c r="TAB53" s="15"/>
      <c r="TAC53" s="15"/>
      <c r="TAD53" s="14"/>
      <c r="TAE53" s="15"/>
      <c r="TAF53" s="15"/>
      <c r="TAG53" s="14"/>
      <c r="TAH53" s="15"/>
      <c r="TAI53" s="15"/>
      <c r="TAJ53" s="14"/>
      <c r="TAK53" s="15"/>
      <c r="TAL53" s="15"/>
      <c r="TAM53" s="14"/>
      <c r="TAN53" s="15"/>
      <c r="TAO53" s="15"/>
      <c r="TAP53" s="14"/>
      <c r="TAQ53" s="15"/>
      <c r="TAR53" s="15"/>
      <c r="TAS53" s="14"/>
      <c r="TAT53" s="15"/>
      <c r="TAU53" s="15"/>
      <c r="TAV53" s="14"/>
      <c r="TAW53" s="15"/>
      <c r="TAX53" s="15"/>
      <c r="TAY53" s="14"/>
      <c r="TAZ53" s="15"/>
      <c r="TBA53" s="15"/>
      <c r="TBB53" s="14"/>
      <c r="TBC53" s="15"/>
      <c r="TBD53" s="15"/>
      <c r="TBE53" s="14"/>
      <c r="TBF53" s="15"/>
      <c r="TBG53" s="15"/>
      <c r="TBH53" s="14"/>
      <c r="TBI53" s="15"/>
      <c r="TBJ53" s="15"/>
      <c r="TBK53" s="14"/>
      <c r="TBL53" s="15"/>
      <c r="TBM53" s="15"/>
      <c r="TBN53" s="14"/>
      <c r="TBO53" s="15"/>
      <c r="TBP53" s="15"/>
      <c r="TBQ53" s="14"/>
      <c r="TBR53" s="15"/>
      <c r="TBS53" s="15"/>
      <c r="TBT53" s="14"/>
      <c r="TBU53" s="15"/>
      <c r="TBV53" s="15"/>
      <c r="TBW53" s="14"/>
      <c r="TBX53" s="15"/>
      <c r="TBY53" s="15"/>
      <c r="TBZ53" s="14"/>
      <c r="TCA53" s="15"/>
      <c r="TCB53" s="15"/>
      <c r="TCC53" s="14"/>
      <c r="TCD53" s="15"/>
      <c r="TCE53" s="15"/>
      <c r="TCF53" s="14"/>
      <c r="TCG53" s="15"/>
      <c r="TCH53" s="15"/>
      <c r="TCI53" s="14"/>
      <c r="TCJ53" s="15"/>
      <c r="TCK53" s="15"/>
      <c r="TCL53" s="14"/>
      <c r="TCM53" s="15"/>
      <c r="TCN53" s="15"/>
      <c r="TCO53" s="14"/>
      <c r="TCP53" s="15"/>
      <c r="TCQ53" s="15"/>
      <c r="TCR53" s="14"/>
      <c r="TCS53" s="15"/>
      <c r="TCT53" s="15"/>
      <c r="TCU53" s="14"/>
      <c r="TCV53" s="15"/>
      <c r="TCW53" s="15"/>
      <c r="TCX53" s="14"/>
      <c r="TCY53" s="15"/>
      <c r="TCZ53" s="15"/>
      <c r="TDA53" s="14"/>
      <c r="TDB53" s="15"/>
      <c r="TDC53" s="15"/>
      <c r="TDD53" s="14"/>
      <c r="TDE53" s="15"/>
      <c r="TDF53" s="15"/>
      <c r="TDG53" s="14"/>
      <c r="TDH53" s="15"/>
      <c r="TDI53" s="15"/>
      <c r="TDJ53" s="14"/>
      <c r="TDK53" s="15"/>
      <c r="TDL53" s="15"/>
      <c r="TDM53" s="14"/>
      <c r="TDN53" s="15"/>
      <c r="TDO53" s="15"/>
      <c r="TDP53" s="14"/>
      <c r="TDQ53" s="15"/>
      <c r="TDR53" s="15"/>
      <c r="TDS53" s="14"/>
      <c r="TDT53" s="15"/>
      <c r="TDU53" s="15"/>
      <c r="TDV53" s="14"/>
      <c r="TDW53" s="15"/>
      <c r="TDX53" s="15"/>
      <c r="TDY53" s="14"/>
      <c r="TDZ53" s="15"/>
      <c r="TEA53" s="15"/>
      <c r="TEB53" s="14"/>
      <c r="TEC53" s="15"/>
      <c r="TED53" s="15"/>
      <c r="TEE53" s="14"/>
      <c r="TEF53" s="15"/>
      <c r="TEG53" s="15"/>
      <c r="TEH53" s="14"/>
      <c r="TEI53" s="15"/>
      <c r="TEJ53" s="15"/>
      <c r="TEK53" s="14"/>
      <c r="TEL53" s="15"/>
      <c r="TEM53" s="15"/>
      <c r="TEN53" s="14"/>
      <c r="TEO53" s="15"/>
      <c r="TEP53" s="15"/>
      <c r="TEQ53" s="14"/>
      <c r="TER53" s="15"/>
      <c r="TES53" s="15"/>
      <c r="TET53" s="14"/>
      <c r="TEU53" s="15"/>
      <c r="TEV53" s="15"/>
      <c r="TEW53" s="14"/>
      <c r="TEX53" s="15"/>
      <c r="TEY53" s="15"/>
      <c r="TEZ53" s="14"/>
      <c r="TFA53" s="15"/>
      <c r="TFB53" s="15"/>
      <c r="TFC53" s="14"/>
      <c r="TFD53" s="15"/>
      <c r="TFE53" s="15"/>
      <c r="TFF53" s="14"/>
      <c r="TFG53" s="15"/>
      <c r="TFH53" s="15"/>
      <c r="TFI53" s="14"/>
      <c r="TFJ53" s="15"/>
      <c r="TFK53" s="15"/>
      <c r="TFL53" s="14"/>
      <c r="TFM53" s="15"/>
      <c r="TFN53" s="15"/>
      <c r="TFO53" s="14"/>
      <c r="TFP53" s="15"/>
      <c r="TFQ53" s="15"/>
      <c r="TFR53" s="14"/>
      <c r="TFS53" s="15"/>
      <c r="TFT53" s="15"/>
      <c r="TFU53" s="14"/>
      <c r="TFV53" s="15"/>
      <c r="TFW53" s="15"/>
      <c r="TFX53" s="14"/>
      <c r="TFY53" s="15"/>
      <c r="TFZ53" s="15"/>
      <c r="TGA53" s="14"/>
      <c r="TGB53" s="15"/>
      <c r="TGC53" s="15"/>
      <c r="TGD53" s="14"/>
      <c r="TGE53" s="15"/>
      <c r="TGF53" s="15"/>
      <c r="TGG53" s="14"/>
      <c r="TGH53" s="15"/>
      <c r="TGI53" s="15"/>
      <c r="TGJ53" s="14"/>
      <c r="TGK53" s="15"/>
      <c r="TGL53" s="15"/>
      <c r="TGM53" s="14"/>
      <c r="TGN53" s="15"/>
      <c r="TGO53" s="15"/>
      <c r="TGP53" s="14"/>
      <c r="TGQ53" s="15"/>
      <c r="TGR53" s="15"/>
      <c r="TGS53" s="14"/>
      <c r="TGT53" s="15"/>
      <c r="TGU53" s="15"/>
      <c r="TGV53" s="14"/>
      <c r="TGW53" s="15"/>
      <c r="TGX53" s="15"/>
      <c r="TGY53" s="14"/>
      <c r="TGZ53" s="15"/>
      <c r="THA53" s="15"/>
      <c r="THB53" s="14"/>
      <c r="THC53" s="15"/>
      <c r="THD53" s="15"/>
      <c r="THE53" s="14"/>
      <c r="THF53" s="15"/>
      <c r="THG53" s="15"/>
      <c r="THH53" s="14"/>
      <c r="THI53" s="15"/>
      <c r="THJ53" s="15"/>
      <c r="THK53" s="14"/>
      <c r="THL53" s="15"/>
      <c r="THM53" s="15"/>
      <c r="THN53" s="14"/>
      <c r="THO53" s="15"/>
      <c r="THP53" s="15"/>
      <c r="THQ53" s="14"/>
      <c r="THR53" s="15"/>
      <c r="THS53" s="15"/>
      <c r="THT53" s="14"/>
      <c r="THU53" s="15"/>
      <c r="THV53" s="15"/>
      <c r="THW53" s="14"/>
      <c r="THX53" s="15"/>
      <c r="THY53" s="15"/>
      <c r="THZ53" s="14"/>
      <c r="TIA53" s="15"/>
      <c r="TIB53" s="15"/>
      <c r="TIC53" s="14"/>
      <c r="TID53" s="15"/>
      <c r="TIE53" s="15"/>
      <c r="TIF53" s="14"/>
      <c r="TIG53" s="15"/>
      <c r="TIH53" s="15"/>
      <c r="TII53" s="14"/>
      <c r="TIJ53" s="15"/>
      <c r="TIK53" s="15"/>
      <c r="TIL53" s="14"/>
      <c r="TIM53" s="15"/>
      <c r="TIN53" s="15"/>
      <c r="TIO53" s="14"/>
      <c r="TIP53" s="15"/>
      <c r="TIQ53" s="15"/>
      <c r="TIR53" s="14"/>
      <c r="TIS53" s="15"/>
      <c r="TIT53" s="15"/>
      <c r="TIU53" s="14"/>
      <c r="TIV53" s="15"/>
      <c r="TIW53" s="15"/>
      <c r="TIX53" s="14"/>
      <c r="TIY53" s="15"/>
      <c r="TIZ53" s="15"/>
      <c r="TJA53" s="14"/>
      <c r="TJB53" s="15"/>
      <c r="TJC53" s="15"/>
      <c r="TJD53" s="14"/>
      <c r="TJE53" s="15"/>
      <c r="TJF53" s="15"/>
      <c r="TJG53" s="14"/>
      <c r="TJH53" s="15"/>
      <c r="TJI53" s="15"/>
      <c r="TJJ53" s="14"/>
      <c r="TJK53" s="15"/>
      <c r="TJL53" s="15"/>
      <c r="TJM53" s="14"/>
      <c r="TJN53" s="15"/>
      <c r="TJO53" s="15"/>
      <c r="TJP53" s="14"/>
      <c r="TJQ53" s="15"/>
      <c r="TJR53" s="15"/>
      <c r="TJS53" s="14"/>
      <c r="TJT53" s="15"/>
      <c r="TJU53" s="15"/>
      <c r="TJV53" s="14"/>
      <c r="TJW53" s="15"/>
      <c r="TJX53" s="15"/>
      <c r="TJY53" s="14"/>
      <c r="TJZ53" s="15"/>
      <c r="TKA53" s="15"/>
      <c r="TKB53" s="14"/>
      <c r="TKC53" s="15"/>
      <c r="TKD53" s="15"/>
      <c r="TKE53" s="14"/>
      <c r="TKF53" s="15"/>
      <c r="TKG53" s="15"/>
      <c r="TKH53" s="14"/>
      <c r="TKI53" s="15"/>
      <c r="TKJ53" s="15"/>
      <c r="TKK53" s="14"/>
      <c r="TKL53" s="15"/>
      <c r="TKM53" s="15"/>
      <c r="TKN53" s="14"/>
      <c r="TKO53" s="15"/>
      <c r="TKP53" s="15"/>
      <c r="TKQ53" s="14"/>
      <c r="TKR53" s="15"/>
      <c r="TKS53" s="15"/>
      <c r="TKT53" s="14"/>
      <c r="TKU53" s="15"/>
      <c r="TKV53" s="15"/>
      <c r="TKW53" s="14"/>
      <c r="TKX53" s="15"/>
      <c r="TKY53" s="15"/>
      <c r="TKZ53" s="14"/>
      <c r="TLA53" s="15"/>
      <c r="TLB53" s="15"/>
      <c r="TLC53" s="14"/>
      <c r="TLD53" s="15"/>
      <c r="TLE53" s="15"/>
      <c r="TLF53" s="14"/>
      <c r="TLG53" s="15"/>
      <c r="TLH53" s="15"/>
      <c r="TLI53" s="14"/>
      <c r="TLJ53" s="15"/>
      <c r="TLK53" s="15"/>
      <c r="TLL53" s="14"/>
      <c r="TLM53" s="15"/>
      <c r="TLN53" s="15"/>
      <c r="TLO53" s="14"/>
      <c r="TLP53" s="15"/>
      <c r="TLQ53" s="15"/>
      <c r="TLR53" s="14"/>
      <c r="TLS53" s="15"/>
      <c r="TLT53" s="15"/>
      <c r="TLU53" s="14"/>
      <c r="TLV53" s="15"/>
      <c r="TLW53" s="15"/>
      <c r="TLX53" s="14"/>
      <c r="TLY53" s="15"/>
      <c r="TLZ53" s="15"/>
      <c r="TMA53" s="14"/>
      <c r="TMB53" s="15"/>
      <c r="TMC53" s="15"/>
      <c r="TMD53" s="14"/>
      <c r="TME53" s="15"/>
      <c r="TMF53" s="15"/>
      <c r="TMG53" s="14"/>
      <c r="TMH53" s="15"/>
      <c r="TMI53" s="15"/>
      <c r="TMJ53" s="14"/>
      <c r="TMK53" s="15"/>
      <c r="TML53" s="15"/>
      <c r="TMM53" s="14"/>
      <c r="TMN53" s="15"/>
      <c r="TMO53" s="15"/>
      <c r="TMP53" s="14"/>
      <c r="TMQ53" s="15"/>
      <c r="TMR53" s="15"/>
      <c r="TMS53" s="14"/>
      <c r="TMT53" s="15"/>
      <c r="TMU53" s="15"/>
      <c r="TMV53" s="14"/>
      <c r="TMW53" s="15"/>
      <c r="TMX53" s="15"/>
      <c r="TMY53" s="14"/>
      <c r="TMZ53" s="15"/>
      <c r="TNA53" s="15"/>
      <c r="TNB53" s="14"/>
      <c r="TNC53" s="15"/>
      <c r="TND53" s="15"/>
      <c r="TNE53" s="14"/>
      <c r="TNF53" s="15"/>
      <c r="TNG53" s="15"/>
      <c r="TNH53" s="14"/>
      <c r="TNI53" s="15"/>
      <c r="TNJ53" s="15"/>
      <c r="TNK53" s="14"/>
      <c r="TNL53" s="15"/>
      <c r="TNM53" s="15"/>
      <c r="TNN53" s="14"/>
      <c r="TNO53" s="15"/>
      <c r="TNP53" s="15"/>
      <c r="TNQ53" s="14"/>
      <c r="TNR53" s="15"/>
      <c r="TNS53" s="15"/>
      <c r="TNT53" s="14"/>
      <c r="TNU53" s="15"/>
      <c r="TNV53" s="15"/>
      <c r="TNW53" s="14"/>
      <c r="TNX53" s="15"/>
      <c r="TNY53" s="15"/>
      <c r="TNZ53" s="14"/>
      <c r="TOA53" s="15"/>
      <c r="TOB53" s="15"/>
      <c r="TOC53" s="14"/>
      <c r="TOD53" s="15"/>
      <c r="TOE53" s="15"/>
      <c r="TOF53" s="14"/>
      <c r="TOG53" s="15"/>
      <c r="TOH53" s="15"/>
      <c r="TOI53" s="14"/>
      <c r="TOJ53" s="15"/>
      <c r="TOK53" s="15"/>
      <c r="TOL53" s="14"/>
      <c r="TOM53" s="15"/>
      <c r="TON53" s="15"/>
      <c r="TOO53" s="14"/>
      <c r="TOP53" s="15"/>
      <c r="TOQ53" s="15"/>
      <c r="TOR53" s="14"/>
      <c r="TOS53" s="15"/>
      <c r="TOT53" s="15"/>
      <c r="TOU53" s="14"/>
      <c r="TOV53" s="15"/>
      <c r="TOW53" s="15"/>
      <c r="TOX53" s="14"/>
      <c r="TOY53" s="15"/>
      <c r="TOZ53" s="15"/>
      <c r="TPA53" s="14"/>
      <c r="TPB53" s="15"/>
      <c r="TPC53" s="15"/>
      <c r="TPD53" s="14"/>
      <c r="TPE53" s="15"/>
      <c r="TPF53" s="15"/>
      <c r="TPG53" s="14"/>
      <c r="TPH53" s="15"/>
      <c r="TPI53" s="15"/>
      <c r="TPJ53" s="14"/>
      <c r="TPK53" s="15"/>
      <c r="TPL53" s="15"/>
      <c r="TPM53" s="14"/>
      <c r="TPN53" s="15"/>
      <c r="TPO53" s="15"/>
      <c r="TPP53" s="14"/>
      <c r="TPQ53" s="15"/>
      <c r="TPR53" s="15"/>
      <c r="TPS53" s="14"/>
      <c r="TPT53" s="15"/>
      <c r="TPU53" s="15"/>
      <c r="TPV53" s="14"/>
      <c r="TPW53" s="15"/>
      <c r="TPX53" s="15"/>
      <c r="TPY53" s="14"/>
      <c r="TPZ53" s="15"/>
      <c r="TQA53" s="15"/>
      <c r="TQB53" s="14"/>
      <c r="TQC53" s="15"/>
      <c r="TQD53" s="15"/>
      <c r="TQE53" s="14"/>
      <c r="TQF53" s="15"/>
      <c r="TQG53" s="15"/>
      <c r="TQH53" s="14"/>
      <c r="TQI53" s="15"/>
      <c r="TQJ53" s="15"/>
      <c r="TQK53" s="14"/>
      <c r="TQL53" s="15"/>
      <c r="TQM53" s="15"/>
      <c r="TQN53" s="14"/>
      <c r="TQO53" s="15"/>
      <c r="TQP53" s="15"/>
      <c r="TQQ53" s="14"/>
      <c r="TQR53" s="15"/>
      <c r="TQS53" s="15"/>
      <c r="TQT53" s="14"/>
      <c r="TQU53" s="15"/>
      <c r="TQV53" s="15"/>
      <c r="TQW53" s="14"/>
      <c r="TQX53" s="15"/>
      <c r="TQY53" s="15"/>
      <c r="TQZ53" s="14"/>
      <c r="TRA53" s="15"/>
      <c r="TRB53" s="15"/>
      <c r="TRC53" s="14"/>
      <c r="TRD53" s="15"/>
      <c r="TRE53" s="15"/>
      <c r="TRF53" s="14"/>
      <c r="TRG53" s="15"/>
      <c r="TRH53" s="15"/>
      <c r="TRI53" s="14"/>
      <c r="TRJ53" s="15"/>
      <c r="TRK53" s="15"/>
      <c r="TRL53" s="14"/>
      <c r="TRM53" s="15"/>
      <c r="TRN53" s="15"/>
      <c r="TRO53" s="14"/>
      <c r="TRP53" s="15"/>
      <c r="TRQ53" s="15"/>
      <c r="TRR53" s="14"/>
      <c r="TRS53" s="15"/>
      <c r="TRT53" s="15"/>
      <c r="TRU53" s="14"/>
      <c r="TRV53" s="15"/>
      <c r="TRW53" s="15"/>
      <c r="TRX53" s="14"/>
      <c r="TRY53" s="15"/>
      <c r="TRZ53" s="15"/>
      <c r="TSA53" s="14"/>
      <c r="TSB53" s="15"/>
      <c r="TSC53" s="15"/>
      <c r="TSD53" s="14"/>
      <c r="TSE53" s="15"/>
      <c r="TSF53" s="15"/>
      <c r="TSG53" s="14"/>
      <c r="TSH53" s="15"/>
      <c r="TSI53" s="15"/>
      <c r="TSJ53" s="14"/>
      <c r="TSK53" s="15"/>
      <c r="TSL53" s="15"/>
      <c r="TSM53" s="14"/>
      <c r="TSN53" s="15"/>
      <c r="TSO53" s="15"/>
      <c r="TSP53" s="14"/>
      <c r="TSQ53" s="15"/>
      <c r="TSR53" s="15"/>
      <c r="TSS53" s="14"/>
      <c r="TST53" s="15"/>
      <c r="TSU53" s="15"/>
      <c r="TSV53" s="14"/>
      <c r="TSW53" s="15"/>
      <c r="TSX53" s="15"/>
      <c r="TSY53" s="14"/>
      <c r="TSZ53" s="15"/>
      <c r="TTA53" s="15"/>
      <c r="TTB53" s="14"/>
      <c r="TTC53" s="15"/>
      <c r="TTD53" s="15"/>
      <c r="TTE53" s="14"/>
      <c r="TTF53" s="15"/>
      <c r="TTG53" s="15"/>
      <c r="TTH53" s="14"/>
      <c r="TTI53" s="15"/>
      <c r="TTJ53" s="15"/>
      <c r="TTK53" s="14"/>
      <c r="TTL53" s="15"/>
      <c r="TTM53" s="15"/>
      <c r="TTN53" s="14"/>
      <c r="TTO53" s="15"/>
      <c r="TTP53" s="15"/>
      <c r="TTQ53" s="14"/>
      <c r="TTR53" s="15"/>
      <c r="TTS53" s="15"/>
      <c r="TTT53" s="14"/>
      <c r="TTU53" s="15"/>
      <c r="TTV53" s="15"/>
      <c r="TTW53" s="14"/>
      <c r="TTX53" s="15"/>
      <c r="TTY53" s="15"/>
      <c r="TTZ53" s="14"/>
      <c r="TUA53" s="15"/>
      <c r="TUB53" s="15"/>
      <c r="TUC53" s="14"/>
      <c r="TUD53" s="15"/>
      <c r="TUE53" s="15"/>
      <c r="TUF53" s="14"/>
      <c r="TUG53" s="15"/>
      <c r="TUH53" s="15"/>
      <c r="TUI53" s="14"/>
      <c r="TUJ53" s="15"/>
      <c r="TUK53" s="15"/>
      <c r="TUL53" s="14"/>
      <c r="TUM53" s="15"/>
      <c r="TUN53" s="15"/>
      <c r="TUO53" s="14"/>
      <c r="TUP53" s="15"/>
      <c r="TUQ53" s="15"/>
      <c r="TUR53" s="14"/>
      <c r="TUS53" s="15"/>
      <c r="TUT53" s="15"/>
      <c r="TUU53" s="14"/>
      <c r="TUV53" s="15"/>
      <c r="TUW53" s="15"/>
      <c r="TUX53" s="14"/>
      <c r="TUY53" s="15"/>
      <c r="TUZ53" s="15"/>
      <c r="TVA53" s="14"/>
      <c r="TVB53" s="15"/>
      <c r="TVC53" s="15"/>
      <c r="TVD53" s="14"/>
      <c r="TVE53" s="15"/>
      <c r="TVF53" s="15"/>
      <c r="TVG53" s="14"/>
      <c r="TVH53" s="15"/>
      <c r="TVI53" s="15"/>
      <c r="TVJ53" s="14"/>
      <c r="TVK53" s="15"/>
      <c r="TVL53" s="15"/>
      <c r="TVM53" s="14"/>
      <c r="TVN53" s="15"/>
      <c r="TVO53" s="15"/>
      <c r="TVP53" s="14"/>
      <c r="TVQ53" s="15"/>
      <c r="TVR53" s="15"/>
      <c r="TVS53" s="14"/>
      <c r="TVT53" s="15"/>
      <c r="TVU53" s="15"/>
      <c r="TVV53" s="14"/>
      <c r="TVW53" s="15"/>
      <c r="TVX53" s="15"/>
      <c r="TVY53" s="14"/>
      <c r="TVZ53" s="15"/>
      <c r="TWA53" s="15"/>
      <c r="TWB53" s="14"/>
      <c r="TWC53" s="15"/>
      <c r="TWD53" s="15"/>
      <c r="TWE53" s="14"/>
      <c r="TWF53" s="15"/>
      <c r="TWG53" s="15"/>
      <c r="TWH53" s="14"/>
      <c r="TWI53" s="15"/>
      <c r="TWJ53" s="15"/>
      <c r="TWK53" s="14"/>
      <c r="TWL53" s="15"/>
      <c r="TWM53" s="15"/>
      <c r="TWN53" s="14"/>
      <c r="TWO53" s="15"/>
      <c r="TWP53" s="15"/>
      <c r="TWQ53" s="14"/>
      <c r="TWR53" s="15"/>
      <c r="TWS53" s="15"/>
      <c r="TWT53" s="14"/>
      <c r="TWU53" s="15"/>
      <c r="TWV53" s="15"/>
      <c r="TWW53" s="14"/>
      <c r="TWX53" s="15"/>
      <c r="TWY53" s="15"/>
      <c r="TWZ53" s="14"/>
      <c r="TXA53" s="15"/>
      <c r="TXB53" s="15"/>
      <c r="TXC53" s="14"/>
      <c r="TXD53" s="15"/>
      <c r="TXE53" s="15"/>
      <c r="TXF53" s="14"/>
      <c r="TXG53" s="15"/>
      <c r="TXH53" s="15"/>
      <c r="TXI53" s="14"/>
      <c r="TXJ53" s="15"/>
      <c r="TXK53" s="15"/>
      <c r="TXL53" s="14"/>
      <c r="TXM53" s="15"/>
      <c r="TXN53" s="15"/>
      <c r="TXO53" s="14"/>
      <c r="TXP53" s="15"/>
      <c r="TXQ53" s="15"/>
      <c r="TXR53" s="14"/>
      <c r="TXS53" s="15"/>
      <c r="TXT53" s="15"/>
      <c r="TXU53" s="14"/>
      <c r="TXV53" s="15"/>
      <c r="TXW53" s="15"/>
      <c r="TXX53" s="14"/>
      <c r="TXY53" s="15"/>
      <c r="TXZ53" s="15"/>
      <c r="TYA53" s="14"/>
      <c r="TYB53" s="15"/>
      <c r="TYC53" s="15"/>
      <c r="TYD53" s="14"/>
      <c r="TYE53" s="15"/>
      <c r="TYF53" s="15"/>
      <c r="TYG53" s="14"/>
      <c r="TYH53" s="15"/>
      <c r="TYI53" s="15"/>
      <c r="TYJ53" s="14"/>
      <c r="TYK53" s="15"/>
      <c r="TYL53" s="15"/>
      <c r="TYM53" s="14"/>
      <c r="TYN53" s="15"/>
      <c r="TYO53" s="15"/>
      <c r="TYP53" s="14"/>
      <c r="TYQ53" s="15"/>
      <c r="TYR53" s="15"/>
      <c r="TYS53" s="14"/>
      <c r="TYT53" s="15"/>
      <c r="TYU53" s="15"/>
      <c r="TYV53" s="14"/>
      <c r="TYW53" s="15"/>
      <c r="TYX53" s="15"/>
      <c r="TYY53" s="14"/>
      <c r="TYZ53" s="15"/>
      <c r="TZA53" s="15"/>
      <c r="TZB53" s="14"/>
      <c r="TZC53" s="15"/>
      <c r="TZD53" s="15"/>
      <c r="TZE53" s="14"/>
      <c r="TZF53" s="15"/>
      <c r="TZG53" s="15"/>
      <c r="TZH53" s="14"/>
      <c r="TZI53" s="15"/>
      <c r="TZJ53" s="15"/>
      <c r="TZK53" s="14"/>
      <c r="TZL53" s="15"/>
      <c r="TZM53" s="15"/>
      <c r="TZN53" s="14"/>
      <c r="TZO53" s="15"/>
      <c r="TZP53" s="15"/>
      <c r="TZQ53" s="14"/>
      <c r="TZR53" s="15"/>
      <c r="TZS53" s="15"/>
      <c r="TZT53" s="14"/>
      <c r="TZU53" s="15"/>
      <c r="TZV53" s="15"/>
      <c r="TZW53" s="14"/>
      <c r="TZX53" s="15"/>
      <c r="TZY53" s="15"/>
      <c r="TZZ53" s="14"/>
      <c r="UAA53" s="15"/>
      <c r="UAB53" s="15"/>
      <c r="UAC53" s="14"/>
      <c r="UAD53" s="15"/>
      <c r="UAE53" s="15"/>
      <c r="UAF53" s="14"/>
      <c r="UAG53" s="15"/>
      <c r="UAH53" s="15"/>
      <c r="UAI53" s="14"/>
      <c r="UAJ53" s="15"/>
      <c r="UAK53" s="15"/>
      <c r="UAL53" s="14"/>
      <c r="UAM53" s="15"/>
      <c r="UAN53" s="15"/>
      <c r="UAO53" s="14"/>
      <c r="UAP53" s="15"/>
      <c r="UAQ53" s="15"/>
      <c r="UAR53" s="14"/>
      <c r="UAS53" s="15"/>
      <c r="UAT53" s="15"/>
      <c r="UAU53" s="14"/>
      <c r="UAV53" s="15"/>
      <c r="UAW53" s="15"/>
      <c r="UAX53" s="14"/>
      <c r="UAY53" s="15"/>
      <c r="UAZ53" s="15"/>
      <c r="UBA53" s="14"/>
      <c r="UBB53" s="15"/>
      <c r="UBC53" s="15"/>
      <c r="UBD53" s="14"/>
      <c r="UBE53" s="15"/>
      <c r="UBF53" s="15"/>
      <c r="UBG53" s="14"/>
      <c r="UBH53" s="15"/>
      <c r="UBI53" s="15"/>
      <c r="UBJ53" s="14"/>
      <c r="UBK53" s="15"/>
      <c r="UBL53" s="15"/>
      <c r="UBM53" s="14"/>
      <c r="UBN53" s="15"/>
      <c r="UBO53" s="15"/>
      <c r="UBP53" s="14"/>
      <c r="UBQ53" s="15"/>
      <c r="UBR53" s="15"/>
      <c r="UBS53" s="14"/>
      <c r="UBT53" s="15"/>
      <c r="UBU53" s="15"/>
      <c r="UBV53" s="14"/>
      <c r="UBW53" s="15"/>
      <c r="UBX53" s="15"/>
      <c r="UBY53" s="14"/>
      <c r="UBZ53" s="15"/>
      <c r="UCA53" s="15"/>
      <c r="UCB53" s="14"/>
      <c r="UCC53" s="15"/>
      <c r="UCD53" s="15"/>
      <c r="UCE53" s="14"/>
      <c r="UCF53" s="15"/>
      <c r="UCG53" s="15"/>
      <c r="UCH53" s="14"/>
      <c r="UCI53" s="15"/>
      <c r="UCJ53" s="15"/>
      <c r="UCK53" s="14"/>
      <c r="UCL53" s="15"/>
      <c r="UCM53" s="15"/>
      <c r="UCN53" s="14"/>
      <c r="UCO53" s="15"/>
      <c r="UCP53" s="15"/>
      <c r="UCQ53" s="14"/>
      <c r="UCR53" s="15"/>
      <c r="UCS53" s="15"/>
      <c r="UCT53" s="14"/>
      <c r="UCU53" s="15"/>
      <c r="UCV53" s="15"/>
      <c r="UCW53" s="14"/>
      <c r="UCX53" s="15"/>
      <c r="UCY53" s="15"/>
      <c r="UCZ53" s="14"/>
      <c r="UDA53" s="15"/>
      <c r="UDB53" s="15"/>
      <c r="UDC53" s="14"/>
      <c r="UDD53" s="15"/>
      <c r="UDE53" s="15"/>
      <c r="UDF53" s="14"/>
      <c r="UDG53" s="15"/>
      <c r="UDH53" s="15"/>
      <c r="UDI53" s="14"/>
      <c r="UDJ53" s="15"/>
      <c r="UDK53" s="15"/>
      <c r="UDL53" s="14"/>
      <c r="UDM53" s="15"/>
      <c r="UDN53" s="15"/>
      <c r="UDO53" s="14"/>
      <c r="UDP53" s="15"/>
      <c r="UDQ53" s="15"/>
      <c r="UDR53" s="14"/>
      <c r="UDS53" s="15"/>
      <c r="UDT53" s="15"/>
      <c r="UDU53" s="14"/>
      <c r="UDV53" s="15"/>
      <c r="UDW53" s="15"/>
      <c r="UDX53" s="14"/>
      <c r="UDY53" s="15"/>
      <c r="UDZ53" s="15"/>
      <c r="UEA53" s="14"/>
      <c r="UEB53" s="15"/>
      <c r="UEC53" s="15"/>
      <c r="UED53" s="14"/>
      <c r="UEE53" s="15"/>
      <c r="UEF53" s="15"/>
      <c r="UEG53" s="14"/>
      <c r="UEH53" s="15"/>
      <c r="UEI53" s="15"/>
      <c r="UEJ53" s="14"/>
      <c r="UEK53" s="15"/>
      <c r="UEL53" s="15"/>
      <c r="UEM53" s="14"/>
      <c r="UEN53" s="15"/>
      <c r="UEO53" s="15"/>
      <c r="UEP53" s="14"/>
      <c r="UEQ53" s="15"/>
      <c r="UER53" s="15"/>
      <c r="UES53" s="14"/>
      <c r="UET53" s="15"/>
      <c r="UEU53" s="15"/>
      <c r="UEV53" s="14"/>
      <c r="UEW53" s="15"/>
      <c r="UEX53" s="15"/>
      <c r="UEY53" s="14"/>
      <c r="UEZ53" s="15"/>
      <c r="UFA53" s="15"/>
      <c r="UFB53" s="14"/>
      <c r="UFC53" s="15"/>
      <c r="UFD53" s="15"/>
      <c r="UFE53" s="14"/>
      <c r="UFF53" s="15"/>
      <c r="UFG53" s="15"/>
      <c r="UFH53" s="14"/>
      <c r="UFI53" s="15"/>
      <c r="UFJ53" s="15"/>
      <c r="UFK53" s="14"/>
      <c r="UFL53" s="15"/>
      <c r="UFM53" s="15"/>
      <c r="UFN53" s="14"/>
      <c r="UFO53" s="15"/>
      <c r="UFP53" s="15"/>
      <c r="UFQ53" s="14"/>
      <c r="UFR53" s="15"/>
      <c r="UFS53" s="15"/>
      <c r="UFT53" s="14"/>
      <c r="UFU53" s="15"/>
      <c r="UFV53" s="15"/>
      <c r="UFW53" s="14"/>
      <c r="UFX53" s="15"/>
      <c r="UFY53" s="15"/>
      <c r="UFZ53" s="14"/>
      <c r="UGA53" s="15"/>
      <c r="UGB53" s="15"/>
      <c r="UGC53" s="14"/>
      <c r="UGD53" s="15"/>
      <c r="UGE53" s="15"/>
      <c r="UGF53" s="14"/>
      <c r="UGG53" s="15"/>
      <c r="UGH53" s="15"/>
      <c r="UGI53" s="14"/>
      <c r="UGJ53" s="15"/>
      <c r="UGK53" s="15"/>
      <c r="UGL53" s="14"/>
      <c r="UGM53" s="15"/>
      <c r="UGN53" s="15"/>
      <c r="UGO53" s="14"/>
      <c r="UGP53" s="15"/>
      <c r="UGQ53" s="15"/>
      <c r="UGR53" s="14"/>
      <c r="UGS53" s="15"/>
      <c r="UGT53" s="15"/>
      <c r="UGU53" s="14"/>
      <c r="UGV53" s="15"/>
      <c r="UGW53" s="15"/>
      <c r="UGX53" s="14"/>
      <c r="UGY53" s="15"/>
      <c r="UGZ53" s="15"/>
      <c r="UHA53" s="14"/>
      <c r="UHB53" s="15"/>
      <c r="UHC53" s="15"/>
      <c r="UHD53" s="14"/>
      <c r="UHE53" s="15"/>
      <c r="UHF53" s="15"/>
      <c r="UHG53" s="14"/>
      <c r="UHH53" s="15"/>
      <c r="UHI53" s="15"/>
      <c r="UHJ53" s="14"/>
      <c r="UHK53" s="15"/>
      <c r="UHL53" s="15"/>
      <c r="UHM53" s="14"/>
      <c r="UHN53" s="15"/>
      <c r="UHO53" s="15"/>
      <c r="UHP53" s="14"/>
      <c r="UHQ53" s="15"/>
      <c r="UHR53" s="15"/>
      <c r="UHS53" s="14"/>
      <c r="UHT53" s="15"/>
      <c r="UHU53" s="15"/>
      <c r="UHV53" s="14"/>
      <c r="UHW53" s="15"/>
      <c r="UHX53" s="15"/>
      <c r="UHY53" s="14"/>
      <c r="UHZ53" s="15"/>
      <c r="UIA53" s="15"/>
      <c r="UIB53" s="14"/>
      <c r="UIC53" s="15"/>
      <c r="UID53" s="15"/>
      <c r="UIE53" s="14"/>
      <c r="UIF53" s="15"/>
      <c r="UIG53" s="15"/>
      <c r="UIH53" s="14"/>
      <c r="UII53" s="15"/>
      <c r="UIJ53" s="15"/>
      <c r="UIK53" s="14"/>
      <c r="UIL53" s="15"/>
      <c r="UIM53" s="15"/>
      <c r="UIN53" s="14"/>
      <c r="UIO53" s="15"/>
      <c r="UIP53" s="15"/>
      <c r="UIQ53" s="14"/>
      <c r="UIR53" s="15"/>
      <c r="UIS53" s="15"/>
      <c r="UIT53" s="14"/>
      <c r="UIU53" s="15"/>
      <c r="UIV53" s="15"/>
      <c r="UIW53" s="14"/>
      <c r="UIX53" s="15"/>
      <c r="UIY53" s="15"/>
      <c r="UIZ53" s="14"/>
      <c r="UJA53" s="15"/>
      <c r="UJB53" s="15"/>
      <c r="UJC53" s="14"/>
      <c r="UJD53" s="15"/>
      <c r="UJE53" s="15"/>
      <c r="UJF53" s="14"/>
      <c r="UJG53" s="15"/>
      <c r="UJH53" s="15"/>
      <c r="UJI53" s="14"/>
      <c r="UJJ53" s="15"/>
      <c r="UJK53" s="15"/>
      <c r="UJL53" s="14"/>
      <c r="UJM53" s="15"/>
      <c r="UJN53" s="15"/>
      <c r="UJO53" s="14"/>
      <c r="UJP53" s="15"/>
      <c r="UJQ53" s="15"/>
      <c r="UJR53" s="14"/>
      <c r="UJS53" s="15"/>
      <c r="UJT53" s="15"/>
      <c r="UJU53" s="14"/>
      <c r="UJV53" s="15"/>
      <c r="UJW53" s="15"/>
      <c r="UJX53" s="14"/>
      <c r="UJY53" s="15"/>
      <c r="UJZ53" s="15"/>
      <c r="UKA53" s="14"/>
      <c r="UKB53" s="15"/>
      <c r="UKC53" s="15"/>
      <c r="UKD53" s="14"/>
      <c r="UKE53" s="15"/>
      <c r="UKF53" s="15"/>
      <c r="UKG53" s="14"/>
      <c r="UKH53" s="15"/>
      <c r="UKI53" s="15"/>
      <c r="UKJ53" s="14"/>
      <c r="UKK53" s="15"/>
      <c r="UKL53" s="15"/>
      <c r="UKM53" s="14"/>
      <c r="UKN53" s="15"/>
      <c r="UKO53" s="15"/>
      <c r="UKP53" s="14"/>
      <c r="UKQ53" s="15"/>
      <c r="UKR53" s="15"/>
      <c r="UKS53" s="14"/>
      <c r="UKT53" s="15"/>
      <c r="UKU53" s="15"/>
      <c r="UKV53" s="14"/>
      <c r="UKW53" s="15"/>
      <c r="UKX53" s="15"/>
      <c r="UKY53" s="14"/>
      <c r="UKZ53" s="15"/>
      <c r="ULA53" s="15"/>
      <c r="ULB53" s="14"/>
      <c r="ULC53" s="15"/>
      <c r="ULD53" s="15"/>
      <c r="ULE53" s="14"/>
      <c r="ULF53" s="15"/>
      <c r="ULG53" s="15"/>
      <c r="ULH53" s="14"/>
      <c r="ULI53" s="15"/>
      <c r="ULJ53" s="15"/>
      <c r="ULK53" s="14"/>
      <c r="ULL53" s="15"/>
      <c r="ULM53" s="15"/>
      <c r="ULN53" s="14"/>
      <c r="ULO53" s="15"/>
      <c r="ULP53" s="15"/>
      <c r="ULQ53" s="14"/>
      <c r="ULR53" s="15"/>
      <c r="ULS53" s="15"/>
      <c r="ULT53" s="14"/>
      <c r="ULU53" s="15"/>
      <c r="ULV53" s="15"/>
      <c r="ULW53" s="14"/>
      <c r="ULX53" s="15"/>
      <c r="ULY53" s="15"/>
      <c r="ULZ53" s="14"/>
      <c r="UMA53" s="15"/>
      <c r="UMB53" s="15"/>
      <c r="UMC53" s="14"/>
      <c r="UMD53" s="15"/>
      <c r="UME53" s="15"/>
      <c r="UMF53" s="14"/>
      <c r="UMG53" s="15"/>
      <c r="UMH53" s="15"/>
      <c r="UMI53" s="14"/>
      <c r="UMJ53" s="15"/>
      <c r="UMK53" s="15"/>
      <c r="UML53" s="14"/>
      <c r="UMM53" s="15"/>
      <c r="UMN53" s="15"/>
      <c r="UMO53" s="14"/>
      <c r="UMP53" s="15"/>
      <c r="UMQ53" s="15"/>
      <c r="UMR53" s="14"/>
      <c r="UMS53" s="15"/>
      <c r="UMT53" s="15"/>
      <c r="UMU53" s="14"/>
      <c r="UMV53" s="15"/>
      <c r="UMW53" s="15"/>
      <c r="UMX53" s="14"/>
      <c r="UMY53" s="15"/>
      <c r="UMZ53" s="15"/>
      <c r="UNA53" s="14"/>
      <c r="UNB53" s="15"/>
      <c r="UNC53" s="15"/>
      <c r="UND53" s="14"/>
      <c r="UNE53" s="15"/>
      <c r="UNF53" s="15"/>
      <c r="UNG53" s="14"/>
      <c r="UNH53" s="15"/>
      <c r="UNI53" s="15"/>
      <c r="UNJ53" s="14"/>
      <c r="UNK53" s="15"/>
      <c r="UNL53" s="15"/>
      <c r="UNM53" s="14"/>
      <c r="UNN53" s="15"/>
      <c r="UNO53" s="15"/>
      <c r="UNP53" s="14"/>
      <c r="UNQ53" s="15"/>
      <c r="UNR53" s="15"/>
      <c r="UNS53" s="14"/>
      <c r="UNT53" s="15"/>
      <c r="UNU53" s="15"/>
      <c r="UNV53" s="14"/>
      <c r="UNW53" s="15"/>
      <c r="UNX53" s="15"/>
      <c r="UNY53" s="14"/>
      <c r="UNZ53" s="15"/>
      <c r="UOA53" s="15"/>
      <c r="UOB53" s="14"/>
      <c r="UOC53" s="15"/>
      <c r="UOD53" s="15"/>
      <c r="UOE53" s="14"/>
      <c r="UOF53" s="15"/>
      <c r="UOG53" s="15"/>
      <c r="UOH53" s="14"/>
      <c r="UOI53" s="15"/>
      <c r="UOJ53" s="15"/>
      <c r="UOK53" s="14"/>
      <c r="UOL53" s="15"/>
      <c r="UOM53" s="15"/>
      <c r="UON53" s="14"/>
      <c r="UOO53" s="15"/>
      <c r="UOP53" s="15"/>
      <c r="UOQ53" s="14"/>
      <c r="UOR53" s="15"/>
      <c r="UOS53" s="15"/>
      <c r="UOT53" s="14"/>
      <c r="UOU53" s="15"/>
      <c r="UOV53" s="15"/>
      <c r="UOW53" s="14"/>
      <c r="UOX53" s="15"/>
      <c r="UOY53" s="15"/>
      <c r="UOZ53" s="14"/>
      <c r="UPA53" s="15"/>
      <c r="UPB53" s="15"/>
      <c r="UPC53" s="14"/>
      <c r="UPD53" s="15"/>
      <c r="UPE53" s="15"/>
      <c r="UPF53" s="14"/>
      <c r="UPG53" s="15"/>
      <c r="UPH53" s="15"/>
      <c r="UPI53" s="14"/>
      <c r="UPJ53" s="15"/>
      <c r="UPK53" s="15"/>
      <c r="UPL53" s="14"/>
      <c r="UPM53" s="15"/>
      <c r="UPN53" s="15"/>
      <c r="UPO53" s="14"/>
      <c r="UPP53" s="15"/>
      <c r="UPQ53" s="15"/>
      <c r="UPR53" s="14"/>
      <c r="UPS53" s="15"/>
      <c r="UPT53" s="15"/>
      <c r="UPU53" s="14"/>
      <c r="UPV53" s="15"/>
      <c r="UPW53" s="15"/>
      <c r="UPX53" s="14"/>
      <c r="UPY53" s="15"/>
      <c r="UPZ53" s="15"/>
      <c r="UQA53" s="14"/>
      <c r="UQB53" s="15"/>
      <c r="UQC53" s="15"/>
      <c r="UQD53" s="14"/>
      <c r="UQE53" s="15"/>
      <c r="UQF53" s="15"/>
      <c r="UQG53" s="14"/>
      <c r="UQH53" s="15"/>
      <c r="UQI53" s="15"/>
      <c r="UQJ53" s="14"/>
      <c r="UQK53" s="15"/>
      <c r="UQL53" s="15"/>
      <c r="UQM53" s="14"/>
      <c r="UQN53" s="15"/>
      <c r="UQO53" s="15"/>
      <c r="UQP53" s="14"/>
      <c r="UQQ53" s="15"/>
      <c r="UQR53" s="15"/>
      <c r="UQS53" s="14"/>
      <c r="UQT53" s="15"/>
      <c r="UQU53" s="15"/>
      <c r="UQV53" s="14"/>
      <c r="UQW53" s="15"/>
      <c r="UQX53" s="15"/>
      <c r="UQY53" s="14"/>
      <c r="UQZ53" s="15"/>
      <c r="URA53" s="15"/>
      <c r="URB53" s="14"/>
      <c r="URC53" s="15"/>
      <c r="URD53" s="15"/>
      <c r="URE53" s="14"/>
      <c r="URF53" s="15"/>
      <c r="URG53" s="15"/>
      <c r="URH53" s="14"/>
      <c r="URI53" s="15"/>
      <c r="URJ53" s="15"/>
      <c r="URK53" s="14"/>
      <c r="URL53" s="15"/>
      <c r="URM53" s="15"/>
      <c r="URN53" s="14"/>
      <c r="URO53" s="15"/>
      <c r="URP53" s="15"/>
      <c r="URQ53" s="14"/>
      <c r="URR53" s="15"/>
      <c r="URS53" s="15"/>
      <c r="URT53" s="14"/>
      <c r="URU53" s="15"/>
      <c r="URV53" s="15"/>
      <c r="URW53" s="14"/>
      <c r="URX53" s="15"/>
      <c r="URY53" s="15"/>
      <c r="URZ53" s="14"/>
      <c r="USA53" s="15"/>
      <c r="USB53" s="15"/>
      <c r="USC53" s="14"/>
      <c r="USD53" s="15"/>
      <c r="USE53" s="15"/>
      <c r="USF53" s="14"/>
      <c r="USG53" s="15"/>
      <c r="USH53" s="15"/>
      <c r="USI53" s="14"/>
      <c r="USJ53" s="15"/>
      <c r="USK53" s="15"/>
      <c r="USL53" s="14"/>
      <c r="USM53" s="15"/>
      <c r="USN53" s="15"/>
      <c r="USO53" s="14"/>
      <c r="USP53" s="15"/>
      <c r="USQ53" s="15"/>
      <c r="USR53" s="14"/>
      <c r="USS53" s="15"/>
      <c r="UST53" s="15"/>
      <c r="USU53" s="14"/>
      <c r="USV53" s="15"/>
      <c r="USW53" s="15"/>
      <c r="USX53" s="14"/>
      <c r="USY53" s="15"/>
      <c r="USZ53" s="15"/>
      <c r="UTA53" s="14"/>
      <c r="UTB53" s="15"/>
      <c r="UTC53" s="15"/>
      <c r="UTD53" s="14"/>
      <c r="UTE53" s="15"/>
      <c r="UTF53" s="15"/>
      <c r="UTG53" s="14"/>
      <c r="UTH53" s="15"/>
      <c r="UTI53" s="15"/>
      <c r="UTJ53" s="14"/>
      <c r="UTK53" s="15"/>
      <c r="UTL53" s="15"/>
      <c r="UTM53" s="14"/>
      <c r="UTN53" s="15"/>
      <c r="UTO53" s="15"/>
      <c r="UTP53" s="14"/>
      <c r="UTQ53" s="15"/>
      <c r="UTR53" s="15"/>
      <c r="UTS53" s="14"/>
      <c r="UTT53" s="15"/>
      <c r="UTU53" s="15"/>
      <c r="UTV53" s="14"/>
      <c r="UTW53" s="15"/>
      <c r="UTX53" s="15"/>
      <c r="UTY53" s="14"/>
      <c r="UTZ53" s="15"/>
      <c r="UUA53" s="15"/>
      <c r="UUB53" s="14"/>
      <c r="UUC53" s="15"/>
      <c r="UUD53" s="15"/>
      <c r="UUE53" s="14"/>
      <c r="UUF53" s="15"/>
      <c r="UUG53" s="15"/>
      <c r="UUH53" s="14"/>
      <c r="UUI53" s="15"/>
      <c r="UUJ53" s="15"/>
      <c r="UUK53" s="14"/>
      <c r="UUL53" s="15"/>
      <c r="UUM53" s="15"/>
      <c r="UUN53" s="14"/>
      <c r="UUO53" s="15"/>
      <c r="UUP53" s="15"/>
      <c r="UUQ53" s="14"/>
      <c r="UUR53" s="15"/>
      <c r="UUS53" s="15"/>
      <c r="UUT53" s="14"/>
      <c r="UUU53" s="15"/>
      <c r="UUV53" s="15"/>
      <c r="UUW53" s="14"/>
      <c r="UUX53" s="15"/>
      <c r="UUY53" s="15"/>
      <c r="UUZ53" s="14"/>
      <c r="UVA53" s="15"/>
      <c r="UVB53" s="15"/>
      <c r="UVC53" s="14"/>
      <c r="UVD53" s="15"/>
      <c r="UVE53" s="15"/>
      <c r="UVF53" s="14"/>
      <c r="UVG53" s="15"/>
      <c r="UVH53" s="15"/>
      <c r="UVI53" s="14"/>
      <c r="UVJ53" s="15"/>
      <c r="UVK53" s="15"/>
      <c r="UVL53" s="14"/>
      <c r="UVM53" s="15"/>
      <c r="UVN53" s="15"/>
      <c r="UVO53" s="14"/>
      <c r="UVP53" s="15"/>
      <c r="UVQ53" s="15"/>
      <c r="UVR53" s="14"/>
      <c r="UVS53" s="15"/>
      <c r="UVT53" s="15"/>
      <c r="UVU53" s="14"/>
      <c r="UVV53" s="15"/>
      <c r="UVW53" s="15"/>
      <c r="UVX53" s="14"/>
      <c r="UVY53" s="15"/>
      <c r="UVZ53" s="15"/>
      <c r="UWA53" s="14"/>
      <c r="UWB53" s="15"/>
      <c r="UWC53" s="15"/>
      <c r="UWD53" s="14"/>
      <c r="UWE53" s="15"/>
      <c r="UWF53" s="15"/>
      <c r="UWG53" s="14"/>
      <c r="UWH53" s="15"/>
      <c r="UWI53" s="15"/>
      <c r="UWJ53" s="14"/>
      <c r="UWK53" s="15"/>
      <c r="UWL53" s="15"/>
      <c r="UWM53" s="14"/>
      <c r="UWN53" s="15"/>
      <c r="UWO53" s="15"/>
      <c r="UWP53" s="14"/>
      <c r="UWQ53" s="15"/>
      <c r="UWR53" s="15"/>
      <c r="UWS53" s="14"/>
      <c r="UWT53" s="15"/>
      <c r="UWU53" s="15"/>
      <c r="UWV53" s="14"/>
      <c r="UWW53" s="15"/>
      <c r="UWX53" s="15"/>
      <c r="UWY53" s="14"/>
      <c r="UWZ53" s="15"/>
      <c r="UXA53" s="15"/>
      <c r="UXB53" s="14"/>
      <c r="UXC53" s="15"/>
      <c r="UXD53" s="15"/>
      <c r="UXE53" s="14"/>
      <c r="UXF53" s="15"/>
      <c r="UXG53" s="15"/>
      <c r="UXH53" s="14"/>
      <c r="UXI53" s="15"/>
      <c r="UXJ53" s="15"/>
      <c r="UXK53" s="14"/>
      <c r="UXL53" s="15"/>
      <c r="UXM53" s="15"/>
      <c r="UXN53" s="14"/>
      <c r="UXO53" s="15"/>
      <c r="UXP53" s="15"/>
      <c r="UXQ53" s="14"/>
      <c r="UXR53" s="15"/>
      <c r="UXS53" s="15"/>
      <c r="UXT53" s="14"/>
      <c r="UXU53" s="15"/>
      <c r="UXV53" s="15"/>
      <c r="UXW53" s="14"/>
      <c r="UXX53" s="15"/>
      <c r="UXY53" s="15"/>
      <c r="UXZ53" s="14"/>
      <c r="UYA53" s="15"/>
      <c r="UYB53" s="15"/>
      <c r="UYC53" s="14"/>
      <c r="UYD53" s="15"/>
      <c r="UYE53" s="15"/>
      <c r="UYF53" s="14"/>
      <c r="UYG53" s="15"/>
      <c r="UYH53" s="15"/>
      <c r="UYI53" s="14"/>
      <c r="UYJ53" s="15"/>
      <c r="UYK53" s="15"/>
      <c r="UYL53" s="14"/>
      <c r="UYM53" s="15"/>
      <c r="UYN53" s="15"/>
      <c r="UYO53" s="14"/>
      <c r="UYP53" s="15"/>
      <c r="UYQ53" s="15"/>
      <c r="UYR53" s="14"/>
      <c r="UYS53" s="15"/>
      <c r="UYT53" s="15"/>
      <c r="UYU53" s="14"/>
      <c r="UYV53" s="15"/>
      <c r="UYW53" s="15"/>
      <c r="UYX53" s="14"/>
      <c r="UYY53" s="15"/>
      <c r="UYZ53" s="15"/>
      <c r="UZA53" s="14"/>
      <c r="UZB53" s="15"/>
      <c r="UZC53" s="15"/>
      <c r="UZD53" s="14"/>
      <c r="UZE53" s="15"/>
      <c r="UZF53" s="15"/>
      <c r="UZG53" s="14"/>
      <c r="UZH53" s="15"/>
      <c r="UZI53" s="15"/>
      <c r="UZJ53" s="14"/>
      <c r="UZK53" s="15"/>
      <c r="UZL53" s="15"/>
      <c r="UZM53" s="14"/>
      <c r="UZN53" s="15"/>
      <c r="UZO53" s="15"/>
      <c r="UZP53" s="14"/>
      <c r="UZQ53" s="15"/>
      <c r="UZR53" s="15"/>
      <c r="UZS53" s="14"/>
      <c r="UZT53" s="15"/>
      <c r="UZU53" s="15"/>
      <c r="UZV53" s="14"/>
      <c r="UZW53" s="15"/>
      <c r="UZX53" s="15"/>
      <c r="UZY53" s="14"/>
      <c r="UZZ53" s="15"/>
      <c r="VAA53" s="15"/>
      <c r="VAB53" s="14"/>
      <c r="VAC53" s="15"/>
      <c r="VAD53" s="15"/>
      <c r="VAE53" s="14"/>
      <c r="VAF53" s="15"/>
      <c r="VAG53" s="15"/>
      <c r="VAH53" s="14"/>
      <c r="VAI53" s="15"/>
      <c r="VAJ53" s="15"/>
      <c r="VAK53" s="14"/>
      <c r="VAL53" s="15"/>
      <c r="VAM53" s="15"/>
      <c r="VAN53" s="14"/>
      <c r="VAO53" s="15"/>
      <c r="VAP53" s="15"/>
      <c r="VAQ53" s="14"/>
      <c r="VAR53" s="15"/>
      <c r="VAS53" s="15"/>
      <c r="VAT53" s="14"/>
      <c r="VAU53" s="15"/>
      <c r="VAV53" s="15"/>
      <c r="VAW53" s="14"/>
      <c r="VAX53" s="15"/>
      <c r="VAY53" s="15"/>
      <c r="VAZ53" s="14"/>
      <c r="VBA53" s="15"/>
      <c r="VBB53" s="15"/>
      <c r="VBC53" s="14"/>
      <c r="VBD53" s="15"/>
      <c r="VBE53" s="15"/>
      <c r="VBF53" s="14"/>
      <c r="VBG53" s="15"/>
      <c r="VBH53" s="15"/>
      <c r="VBI53" s="14"/>
      <c r="VBJ53" s="15"/>
      <c r="VBK53" s="15"/>
      <c r="VBL53" s="14"/>
      <c r="VBM53" s="15"/>
      <c r="VBN53" s="15"/>
      <c r="VBO53" s="14"/>
      <c r="VBP53" s="15"/>
      <c r="VBQ53" s="15"/>
      <c r="VBR53" s="14"/>
      <c r="VBS53" s="15"/>
      <c r="VBT53" s="15"/>
      <c r="VBU53" s="14"/>
      <c r="VBV53" s="15"/>
      <c r="VBW53" s="15"/>
      <c r="VBX53" s="14"/>
      <c r="VBY53" s="15"/>
      <c r="VBZ53" s="15"/>
      <c r="VCA53" s="14"/>
      <c r="VCB53" s="15"/>
      <c r="VCC53" s="15"/>
      <c r="VCD53" s="14"/>
      <c r="VCE53" s="15"/>
      <c r="VCF53" s="15"/>
      <c r="VCG53" s="14"/>
      <c r="VCH53" s="15"/>
      <c r="VCI53" s="15"/>
      <c r="VCJ53" s="14"/>
      <c r="VCK53" s="15"/>
      <c r="VCL53" s="15"/>
      <c r="VCM53" s="14"/>
      <c r="VCN53" s="15"/>
      <c r="VCO53" s="15"/>
      <c r="VCP53" s="14"/>
      <c r="VCQ53" s="15"/>
      <c r="VCR53" s="15"/>
      <c r="VCS53" s="14"/>
      <c r="VCT53" s="15"/>
      <c r="VCU53" s="15"/>
      <c r="VCV53" s="14"/>
      <c r="VCW53" s="15"/>
      <c r="VCX53" s="15"/>
      <c r="VCY53" s="14"/>
      <c r="VCZ53" s="15"/>
      <c r="VDA53" s="15"/>
      <c r="VDB53" s="14"/>
      <c r="VDC53" s="15"/>
      <c r="VDD53" s="15"/>
      <c r="VDE53" s="14"/>
      <c r="VDF53" s="15"/>
      <c r="VDG53" s="15"/>
      <c r="VDH53" s="14"/>
      <c r="VDI53" s="15"/>
      <c r="VDJ53" s="15"/>
      <c r="VDK53" s="14"/>
      <c r="VDL53" s="15"/>
      <c r="VDM53" s="15"/>
      <c r="VDN53" s="14"/>
      <c r="VDO53" s="15"/>
      <c r="VDP53" s="15"/>
      <c r="VDQ53" s="14"/>
      <c r="VDR53" s="15"/>
      <c r="VDS53" s="15"/>
      <c r="VDT53" s="14"/>
      <c r="VDU53" s="15"/>
      <c r="VDV53" s="15"/>
      <c r="VDW53" s="14"/>
      <c r="VDX53" s="15"/>
      <c r="VDY53" s="15"/>
      <c r="VDZ53" s="14"/>
      <c r="VEA53" s="15"/>
      <c r="VEB53" s="15"/>
      <c r="VEC53" s="14"/>
      <c r="VED53" s="15"/>
      <c r="VEE53" s="15"/>
      <c r="VEF53" s="14"/>
      <c r="VEG53" s="15"/>
      <c r="VEH53" s="15"/>
      <c r="VEI53" s="14"/>
      <c r="VEJ53" s="15"/>
      <c r="VEK53" s="15"/>
      <c r="VEL53" s="14"/>
      <c r="VEM53" s="15"/>
      <c r="VEN53" s="15"/>
      <c r="VEO53" s="14"/>
      <c r="VEP53" s="15"/>
      <c r="VEQ53" s="15"/>
      <c r="VER53" s="14"/>
      <c r="VES53" s="15"/>
      <c r="VET53" s="15"/>
      <c r="VEU53" s="14"/>
      <c r="VEV53" s="15"/>
      <c r="VEW53" s="15"/>
      <c r="VEX53" s="14"/>
      <c r="VEY53" s="15"/>
      <c r="VEZ53" s="15"/>
      <c r="VFA53" s="14"/>
      <c r="VFB53" s="15"/>
      <c r="VFC53" s="15"/>
      <c r="VFD53" s="14"/>
      <c r="VFE53" s="15"/>
      <c r="VFF53" s="15"/>
      <c r="VFG53" s="14"/>
      <c r="VFH53" s="15"/>
      <c r="VFI53" s="15"/>
      <c r="VFJ53" s="14"/>
      <c r="VFK53" s="15"/>
      <c r="VFL53" s="15"/>
      <c r="VFM53" s="14"/>
      <c r="VFN53" s="15"/>
      <c r="VFO53" s="15"/>
      <c r="VFP53" s="14"/>
      <c r="VFQ53" s="15"/>
      <c r="VFR53" s="15"/>
      <c r="VFS53" s="14"/>
      <c r="VFT53" s="15"/>
      <c r="VFU53" s="15"/>
      <c r="VFV53" s="14"/>
      <c r="VFW53" s="15"/>
      <c r="VFX53" s="15"/>
      <c r="VFY53" s="14"/>
      <c r="VFZ53" s="15"/>
      <c r="VGA53" s="15"/>
      <c r="VGB53" s="14"/>
      <c r="VGC53" s="15"/>
      <c r="VGD53" s="15"/>
      <c r="VGE53" s="14"/>
      <c r="VGF53" s="15"/>
      <c r="VGG53" s="15"/>
      <c r="VGH53" s="14"/>
      <c r="VGI53" s="15"/>
      <c r="VGJ53" s="15"/>
      <c r="VGK53" s="14"/>
      <c r="VGL53" s="15"/>
      <c r="VGM53" s="15"/>
      <c r="VGN53" s="14"/>
      <c r="VGO53" s="15"/>
      <c r="VGP53" s="15"/>
      <c r="VGQ53" s="14"/>
      <c r="VGR53" s="15"/>
      <c r="VGS53" s="15"/>
      <c r="VGT53" s="14"/>
      <c r="VGU53" s="15"/>
      <c r="VGV53" s="15"/>
      <c r="VGW53" s="14"/>
      <c r="VGX53" s="15"/>
      <c r="VGY53" s="15"/>
      <c r="VGZ53" s="14"/>
      <c r="VHA53" s="15"/>
      <c r="VHB53" s="15"/>
      <c r="VHC53" s="14"/>
      <c r="VHD53" s="15"/>
      <c r="VHE53" s="15"/>
      <c r="VHF53" s="14"/>
      <c r="VHG53" s="15"/>
      <c r="VHH53" s="15"/>
      <c r="VHI53" s="14"/>
      <c r="VHJ53" s="15"/>
      <c r="VHK53" s="15"/>
      <c r="VHL53" s="14"/>
      <c r="VHM53" s="15"/>
      <c r="VHN53" s="15"/>
      <c r="VHO53" s="14"/>
      <c r="VHP53" s="15"/>
      <c r="VHQ53" s="15"/>
      <c r="VHR53" s="14"/>
      <c r="VHS53" s="15"/>
      <c r="VHT53" s="15"/>
      <c r="VHU53" s="14"/>
      <c r="VHV53" s="15"/>
      <c r="VHW53" s="15"/>
      <c r="VHX53" s="14"/>
      <c r="VHY53" s="15"/>
      <c r="VHZ53" s="15"/>
      <c r="VIA53" s="14"/>
      <c r="VIB53" s="15"/>
      <c r="VIC53" s="15"/>
      <c r="VID53" s="14"/>
      <c r="VIE53" s="15"/>
      <c r="VIF53" s="15"/>
      <c r="VIG53" s="14"/>
      <c r="VIH53" s="15"/>
      <c r="VII53" s="15"/>
      <c r="VIJ53" s="14"/>
      <c r="VIK53" s="15"/>
      <c r="VIL53" s="15"/>
      <c r="VIM53" s="14"/>
      <c r="VIN53" s="15"/>
      <c r="VIO53" s="15"/>
      <c r="VIP53" s="14"/>
      <c r="VIQ53" s="15"/>
      <c r="VIR53" s="15"/>
      <c r="VIS53" s="14"/>
      <c r="VIT53" s="15"/>
      <c r="VIU53" s="15"/>
      <c r="VIV53" s="14"/>
      <c r="VIW53" s="15"/>
      <c r="VIX53" s="15"/>
      <c r="VIY53" s="14"/>
      <c r="VIZ53" s="15"/>
      <c r="VJA53" s="15"/>
      <c r="VJB53" s="14"/>
      <c r="VJC53" s="15"/>
      <c r="VJD53" s="15"/>
      <c r="VJE53" s="14"/>
      <c r="VJF53" s="15"/>
      <c r="VJG53" s="15"/>
      <c r="VJH53" s="14"/>
      <c r="VJI53" s="15"/>
      <c r="VJJ53" s="15"/>
      <c r="VJK53" s="14"/>
      <c r="VJL53" s="15"/>
      <c r="VJM53" s="15"/>
      <c r="VJN53" s="14"/>
      <c r="VJO53" s="15"/>
      <c r="VJP53" s="15"/>
      <c r="VJQ53" s="14"/>
      <c r="VJR53" s="15"/>
      <c r="VJS53" s="15"/>
      <c r="VJT53" s="14"/>
      <c r="VJU53" s="15"/>
      <c r="VJV53" s="15"/>
      <c r="VJW53" s="14"/>
      <c r="VJX53" s="15"/>
      <c r="VJY53" s="15"/>
      <c r="VJZ53" s="14"/>
      <c r="VKA53" s="15"/>
      <c r="VKB53" s="15"/>
      <c r="VKC53" s="14"/>
      <c r="VKD53" s="15"/>
      <c r="VKE53" s="15"/>
      <c r="VKF53" s="14"/>
      <c r="VKG53" s="15"/>
      <c r="VKH53" s="15"/>
      <c r="VKI53" s="14"/>
      <c r="VKJ53" s="15"/>
      <c r="VKK53" s="15"/>
      <c r="VKL53" s="14"/>
      <c r="VKM53" s="15"/>
      <c r="VKN53" s="15"/>
      <c r="VKO53" s="14"/>
      <c r="VKP53" s="15"/>
      <c r="VKQ53" s="15"/>
      <c r="VKR53" s="14"/>
      <c r="VKS53" s="15"/>
      <c r="VKT53" s="15"/>
      <c r="VKU53" s="14"/>
      <c r="VKV53" s="15"/>
      <c r="VKW53" s="15"/>
      <c r="VKX53" s="14"/>
      <c r="VKY53" s="15"/>
      <c r="VKZ53" s="15"/>
      <c r="VLA53" s="14"/>
      <c r="VLB53" s="15"/>
      <c r="VLC53" s="15"/>
      <c r="VLD53" s="14"/>
      <c r="VLE53" s="15"/>
      <c r="VLF53" s="15"/>
      <c r="VLG53" s="14"/>
      <c r="VLH53" s="15"/>
      <c r="VLI53" s="15"/>
      <c r="VLJ53" s="14"/>
      <c r="VLK53" s="15"/>
      <c r="VLL53" s="15"/>
      <c r="VLM53" s="14"/>
      <c r="VLN53" s="15"/>
      <c r="VLO53" s="15"/>
      <c r="VLP53" s="14"/>
      <c r="VLQ53" s="15"/>
      <c r="VLR53" s="15"/>
      <c r="VLS53" s="14"/>
      <c r="VLT53" s="15"/>
      <c r="VLU53" s="15"/>
      <c r="VLV53" s="14"/>
      <c r="VLW53" s="15"/>
      <c r="VLX53" s="15"/>
      <c r="VLY53" s="14"/>
      <c r="VLZ53" s="15"/>
      <c r="VMA53" s="15"/>
      <c r="VMB53" s="14"/>
      <c r="VMC53" s="15"/>
      <c r="VMD53" s="15"/>
      <c r="VME53" s="14"/>
      <c r="VMF53" s="15"/>
      <c r="VMG53" s="15"/>
      <c r="VMH53" s="14"/>
      <c r="VMI53" s="15"/>
      <c r="VMJ53" s="15"/>
      <c r="VMK53" s="14"/>
      <c r="VML53" s="15"/>
      <c r="VMM53" s="15"/>
      <c r="VMN53" s="14"/>
      <c r="VMO53" s="15"/>
      <c r="VMP53" s="15"/>
      <c r="VMQ53" s="14"/>
      <c r="VMR53" s="15"/>
      <c r="VMS53" s="15"/>
      <c r="VMT53" s="14"/>
      <c r="VMU53" s="15"/>
      <c r="VMV53" s="15"/>
      <c r="VMW53" s="14"/>
      <c r="VMX53" s="15"/>
      <c r="VMY53" s="15"/>
      <c r="VMZ53" s="14"/>
      <c r="VNA53" s="15"/>
      <c r="VNB53" s="15"/>
      <c r="VNC53" s="14"/>
      <c r="VND53" s="15"/>
      <c r="VNE53" s="15"/>
      <c r="VNF53" s="14"/>
      <c r="VNG53" s="15"/>
      <c r="VNH53" s="15"/>
      <c r="VNI53" s="14"/>
      <c r="VNJ53" s="15"/>
      <c r="VNK53" s="15"/>
      <c r="VNL53" s="14"/>
      <c r="VNM53" s="15"/>
      <c r="VNN53" s="15"/>
      <c r="VNO53" s="14"/>
      <c r="VNP53" s="15"/>
      <c r="VNQ53" s="15"/>
      <c r="VNR53" s="14"/>
      <c r="VNS53" s="15"/>
      <c r="VNT53" s="15"/>
      <c r="VNU53" s="14"/>
      <c r="VNV53" s="15"/>
      <c r="VNW53" s="15"/>
      <c r="VNX53" s="14"/>
      <c r="VNY53" s="15"/>
      <c r="VNZ53" s="15"/>
      <c r="VOA53" s="14"/>
      <c r="VOB53" s="15"/>
      <c r="VOC53" s="15"/>
      <c r="VOD53" s="14"/>
      <c r="VOE53" s="15"/>
      <c r="VOF53" s="15"/>
      <c r="VOG53" s="14"/>
      <c r="VOH53" s="15"/>
      <c r="VOI53" s="15"/>
      <c r="VOJ53" s="14"/>
      <c r="VOK53" s="15"/>
      <c r="VOL53" s="15"/>
      <c r="VOM53" s="14"/>
      <c r="VON53" s="15"/>
      <c r="VOO53" s="15"/>
      <c r="VOP53" s="14"/>
      <c r="VOQ53" s="15"/>
      <c r="VOR53" s="15"/>
      <c r="VOS53" s="14"/>
      <c r="VOT53" s="15"/>
      <c r="VOU53" s="15"/>
      <c r="VOV53" s="14"/>
      <c r="VOW53" s="15"/>
      <c r="VOX53" s="15"/>
      <c r="VOY53" s="14"/>
      <c r="VOZ53" s="15"/>
      <c r="VPA53" s="15"/>
      <c r="VPB53" s="14"/>
      <c r="VPC53" s="15"/>
      <c r="VPD53" s="15"/>
      <c r="VPE53" s="14"/>
      <c r="VPF53" s="15"/>
      <c r="VPG53" s="15"/>
      <c r="VPH53" s="14"/>
      <c r="VPI53" s="15"/>
      <c r="VPJ53" s="15"/>
      <c r="VPK53" s="14"/>
      <c r="VPL53" s="15"/>
      <c r="VPM53" s="15"/>
      <c r="VPN53" s="14"/>
      <c r="VPO53" s="15"/>
      <c r="VPP53" s="15"/>
      <c r="VPQ53" s="14"/>
      <c r="VPR53" s="15"/>
      <c r="VPS53" s="15"/>
      <c r="VPT53" s="14"/>
      <c r="VPU53" s="15"/>
      <c r="VPV53" s="15"/>
      <c r="VPW53" s="14"/>
      <c r="VPX53" s="15"/>
      <c r="VPY53" s="15"/>
      <c r="VPZ53" s="14"/>
      <c r="VQA53" s="15"/>
      <c r="VQB53" s="15"/>
      <c r="VQC53" s="14"/>
      <c r="VQD53" s="15"/>
      <c r="VQE53" s="15"/>
      <c r="VQF53" s="14"/>
      <c r="VQG53" s="15"/>
      <c r="VQH53" s="15"/>
      <c r="VQI53" s="14"/>
      <c r="VQJ53" s="15"/>
      <c r="VQK53" s="15"/>
      <c r="VQL53" s="14"/>
      <c r="VQM53" s="15"/>
      <c r="VQN53" s="15"/>
      <c r="VQO53" s="14"/>
      <c r="VQP53" s="15"/>
      <c r="VQQ53" s="15"/>
      <c r="VQR53" s="14"/>
      <c r="VQS53" s="15"/>
      <c r="VQT53" s="15"/>
      <c r="VQU53" s="14"/>
      <c r="VQV53" s="15"/>
      <c r="VQW53" s="15"/>
      <c r="VQX53" s="14"/>
      <c r="VQY53" s="15"/>
      <c r="VQZ53" s="15"/>
      <c r="VRA53" s="14"/>
      <c r="VRB53" s="15"/>
      <c r="VRC53" s="15"/>
      <c r="VRD53" s="14"/>
      <c r="VRE53" s="15"/>
      <c r="VRF53" s="15"/>
      <c r="VRG53" s="14"/>
      <c r="VRH53" s="15"/>
      <c r="VRI53" s="15"/>
      <c r="VRJ53" s="14"/>
      <c r="VRK53" s="15"/>
      <c r="VRL53" s="15"/>
      <c r="VRM53" s="14"/>
      <c r="VRN53" s="15"/>
      <c r="VRO53" s="15"/>
      <c r="VRP53" s="14"/>
      <c r="VRQ53" s="15"/>
      <c r="VRR53" s="15"/>
      <c r="VRS53" s="14"/>
      <c r="VRT53" s="15"/>
      <c r="VRU53" s="15"/>
      <c r="VRV53" s="14"/>
      <c r="VRW53" s="15"/>
      <c r="VRX53" s="15"/>
      <c r="VRY53" s="14"/>
      <c r="VRZ53" s="15"/>
      <c r="VSA53" s="15"/>
      <c r="VSB53" s="14"/>
      <c r="VSC53" s="15"/>
      <c r="VSD53" s="15"/>
      <c r="VSE53" s="14"/>
      <c r="VSF53" s="15"/>
      <c r="VSG53" s="15"/>
      <c r="VSH53" s="14"/>
      <c r="VSI53" s="15"/>
      <c r="VSJ53" s="15"/>
      <c r="VSK53" s="14"/>
      <c r="VSL53" s="15"/>
      <c r="VSM53" s="15"/>
      <c r="VSN53" s="14"/>
      <c r="VSO53" s="15"/>
      <c r="VSP53" s="15"/>
      <c r="VSQ53" s="14"/>
      <c r="VSR53" s="15"/>
      <c r="VSS53" s="15"/>
      <c r="VST53" s="14"/>
      <c r="VSU53" s="15"/>
      <c r="VSV53" s="15"/>
      <c r="VSW53" s="14"/>
      <c r="VSX53" s="15"/>
      <c r="VSY53" s="15"/>
      <c r="VSZ53" s="14"/>
      <c r="VTA53" s="15"/>
      <c r="VTB53" s="15"/>
      <c r="VTC53" s="14"/>
      <c r="VTD53" s="15"/>
      <c r="VTE53" s="15"/>
      <c r="VTF53" s="14"/>
      <c r="VTG53" s="15"/>
      <c r="VTH53" s="15"/>
      <c r="VTI53" s="14"/>
      <c r="VTJ53" s="15"/>
      <c r="VTK53" s="15"/>
      <c r="VTL53" s="14"/>
      <c r="VTM53" s="15"/>
      <c r="VTN53" s="15"/>
      <c r="VTO53" s="14"/>
      <c r="VTP53" s="15"/>
      <c r="VTQ53" s="15"/>
      <c r="VTR53" s="14"/>
      <c r="VTS53" s="15"/>
      <c r="VTT53" s="15"/>
      <c r="VTU53" s="14"/>
      <c r="VTV53" s="15"/>
      <c r="VTW53" s="15"/>
      <c r="VTX53" s="14"/>
      <c r="VTY53" s="15"/>
      <c r="VTZ53" s="15"/>
      <c r="VUA53" s="14"/>
      <c r="VUB53" s="15"/>
      <c r="VUC53" s="15"/>
      <c r="VUD53" s="14"/>
      <c r="VUE53" s="15"/>
      <c r="VUF53" s="15"/>
      <c r="VUG53" s="14"/>
      <c r="VUH53" s="15"/>
      <c r="VUI53" s="15"/>
      <c r="VUJ53" s="14"/>
      <c r="VUK53" s="15"/>
      <c r="VUL53" s="15"/>
      <c r="VUM53" s="14"/>
      <c r="VUN53" s="15"/>
      <c r="VUO53" s="15"/>
      <c r="VUP53" s="14"/>
      <c r="VUQ53" s="15"/>
      <c r="VUR53" s="15"/>
      <c r="VUS53" s="14"/>
      <c r="VUT53" s="15"/>
      <c r="VUU53" s="15"/>
      <c r="VUV53" s="14"/>
      <c r="VUW53" s="15"/>
      <c r="VUX53" s="15"/>
      <c r="VUY53" s="14"/>
      <c r="VUZ53" s="15"/>
      <c r="VVA53" s="15"/>
      <c r="VVB53" s="14"/>
      <c r="VVC53" s="15"/>
      <c r="VVD53" s="15"/>
      <c r="VVE53" s="14"/>
      <c r="VVF53" s="15"/>
      <c r="VVG53" s="15"/>
      <c r="VVH53" s="14"/>
      <c r="VVI53" s="15"/>
      <c r="VVJ53" s="15"/>
      <c r="VVK53" s="14"/>
      <c r="VVL53" s="15"/>
      <c r="VVM53" s="15"/>
      <c r="VVN53" s="14"/>
      <c r="VVO53" s="15"/>
      <c r="VVP53" s="15"/>
      <c r="VVQ53" s="14"/>
      <c r="VVR53" s="15"/>
      <c r="VVS53" s="15"/>
      <c r="VVT53" s="14"/>
      <c r="VVU53" s="15"/>
      <c r="VVV53" s="15"/>
      <c r="VVW53" s="14"/>
      <c r="VVX53" s="15"/>
      <c r="VVY53" s="15"/>
      <c r="VVZ53" s="14"/>
      <c r="VWA53" s="15"/>
      <c r="VWB53" s="15"/>
      <c r="VWC53" s="14"/>
      <c r="VWD53" s="15"/>
      <c r="VWE53" s="15"/>
      <c r="VWF53" s="14"/>
      <c r="VWG53" s="15"/>
      <c r="VWH53" s="15"/>
      <c r="VWI53" s="14"/>
      <c r="VWJ53" s="15"/>
      <c r="VWK53" s="15"/>
      <c r="VWL53" s="14"/>
      <c r="VWM53" s="15"/>
      <c r="VWN53" s="15"/>
      <c r="VWO53" s="14"/>
      <c r="VWP53" s="15"/>
      <c r="VWQ53" s="15"/>
      <c r="VWR53" s="14"/>
      <c r="VWS53" s="15"/>
      <c r="VWT53" s="15"/>
      <c r="VWU53" s="14"/>
      <c r="VWV53" s="15"/>
      <c r="VWW53" s="15"/>
      <c r="VWX53" s="14"/>
      <c r="VWY53" s="15"/>
      <c r="VWZ53" s="15"/>
      <c r="VXA53" s="14"/>
      <c r="VXB53" s="15"/>
      <c r="VXC53" s="15"/>
      <c r="VXD53" s="14"/>
      <c r="VXE53" s="15"/>
      <c r="VXF53" s="15"/>
      <c r="VXG53" s="14"/>
      <c r="VXH53" s="15"/>
      <c r="VXI53" s="15"/>
      <c r="VXJ53" s="14"/>
      <c r="VXK53" s="15"/>
      <c r="VXL53" s="15"/>
      <c r="VXM53" s="14"/>
      <c r="VXN53" s="15"/>
      <c r="VXO53" s="15"/>
      <c r="VXP53" s="14"/>
      <c r="VXQ53" s="15"/>
      <c r="VXR53" s="15"/>
      <c r="VXS53" s="14"/>
      <c r="VXT53" s="15"/>
      <c r="VXU53" s="15"/>
      <c r="VXV53" s="14"/>
      <c r="VXW53" s="15"/>
      <c r="VXX53" s="15"/>
      <c r="VXY53" s="14"/>
      <c r="VXZ53" s="15"/>
      <c r="VYA53" s="15"/>
      <c r="VYB53" s="14"/>
      <c r="VYC53" s="15"/>
      <c r="VYD53" s="15"/>
      <c r="VYE53" s="14"/>
      <c r="VYF53" s="15"/>
      <c r="VYG53" s="15"/>
      <c r="VYH53" s="14"/>
      <c r="VYI53" s="15"/>
      <c r="VYJ53" s="15"/>
      <c r="VYK53" s="14"/>
      <c r="VYL53" s="15"/>
      <c r="VYM53" s="15"/>
      <c r="VYN53" s="14"/>
      <c r="VYO53" s="15"/>
      <c r="VYP53" s="15"/>
      <c r="VYQ53" s="14"/>
      <c r="VYR53" s="15"/>
      <c r="VYS53" s="15"/>
      <c r="VYT53" s="14"/>
      <c r="VYU53" s="15"/>
      <c r="VYV53" s="15"/>
      <c r="VYW53" s="14"/>
      <c r="VYX53" s="15"/>
      <c r="VYY53" s="15"/>
      <c r="VYZ53" s="14"/>
      <c r="VZA53" s="15"/>
      <c r="VZB53" s="15"/>
      <c r="VZC53" s="14"/>
      <c r="VZD53" s="15"/>
      <c r="VZE53" s="15"/>
      <c r="VZF53" s="14"/>
      <c r="VZG53" s="15"/>
      <c r="VZH53" s="15"/>
      <c r="VZI53" s="14"/>
      <c r="VZJ53" s="15"/>
      <c r="VZK53" s="15"/>
      <c r="VZL53" s="14"/>
      <c r="VZM53" s="15"/>
      <c r="VZN53" s="15"/>
      <c r="VZO53" s="14"/>
      <c r="VZP53" s="15"/>
      <c r="VZQ53" s="15"/>
      <c r="VZR53" s="14"/>
      <c r="VZS53" s="15"/>
      <c r="VZT53" s="15"/>
      <c r="VZU53" s="14"/>
      <c r="VZV53" s="15"/>
      <c r="VZW53" s="15"/>
      <c r="VZX53" s="14"/>
      <c r="VZY53" s="15"/>
      <c r="VZZ53" s="15"/>
      <c r="WAA53" s="14"/>
      <c r="WAB53" s="15"/>
      <c r="WAC53" s="15"/>
      <c r="WAD53" s="14"/>
      <c r="WAE53" s="15"/>
      <c r="WAF53" s="15"/>
      <c r="WAG53" s="14"/>
      <c r="WAH53" s="15"/>
      <c r="WAI53" s="15"/>
      <c r="WAJ53" s="14"/>
      <c r="WAK53" s="15"/>
      <c r="WAL53" s="15"/>
      <c r="WAM53" s="14"/>
      <c r="WAN53" s="15"/>
      <c r="WAO53" s="15"/>
      <c r="WAP53" s="14"/>
      <c r="WAQ53" s="15"/>
      <c r="WAR53" s="15"/>
      <c r="WAS53" s="14"/>
      <c r="WAT53" s="15"/>
      <c r="WAU53" s="15"/>
      <c r="WAV53" s="14"/>
      <c r="WAW53" s="15"/>
      <c r="WAX53" s="15"/>
      <c r="WAY53" s="14"/>
      <c r="WAZ53" s="15"/>
      <c r="WBA53" s="15"/>
      <c r="WBB53" s="14"/>
      <c r="WBC53" s="15"/>
      <c r="WBD53" s="15"/>
      <c r="WBE53" s="14"/>
      <c r="WBF53" s="15"/>
      <c r="WBG53" s="15"/>
      <c r="WBH53" s="14"/>
      <c r="WBI53" s="15"/>
      <c r="WBJ53" s="15"/>
      <c r="WBK53" s="14"/>
      <c r="WBL53" s="15"/>
      <c r="WBM53" s="15"/>
      <c r="WBN53" s="14"/>
      <c r="WBO53" s="15"/>
      <c r="WBP53" s="15"/>
      <c r="WBQ53" s="14"/>
      <c r="WBR53" s="15"/>
      <c r="WBS53" s="15"/>
      <c r="WBT53" s="14"/>
      <c r="WBU53" s="15"/>
      <c r="WBV53" s="15"/>
      <c r="WBW53" s="14"/>
      <c r="WBX53" s="15"/>
      <c r="WBY53" s="15"/>
      <c r="WBZ53" s="14"/>
      <c r="WCA53" s="15"/>
      <c r="WCB53" s="15"/>
      <c r="WCC53" s="14"/>
      <c r="WCD53" s="15"/>
      <c r="WCE53" s="15"/>
      <c r="WCF53" s="14"/>
      <c r="WCG53" s="15"/>
      <c r="WCH53" s="15"/>
      <c r="WCI53" s="14"/>
      <c r="WCJ53" s="15"/>
      <c r="WCK53" s="15"/>
      <c r="WCL53" s="14"/>
      <c r="WCM53" s="15"/>
      <c r="WCN53" s="15"/>
      <c r="WCO53" s="14"/>
      <c r="WCP53" s="15"/>
      <c r="WCQ53" s="15"/>
      <c r="WCR53" s="14"/>
      <c r="WCS53" s="15"/>
      <c r="WCT53" s="15"/>
      <c r="WCU53" s="14"/>
      <c r="WCV53" s="15"/>
      <c r="WCW53" s="15"/>
      <c r="WCX53" s="14"/>
      <c r="WCY53" s="15"/>
      <c r="WCZ53" s="15"/>
      <c r="WDA53" s="14"/>
      <c r="WDB53" s="15"/>
      <c r="WDC53" s="15"/>
      <c r="WDD53" s="14"/>
      <c r="WDE53" s="15"/>
      <c r="WDF53" s="15"/>
      <c r="WDG53" s="14"/>
      <c r="WDH53" s="15"/>
      <c r="WDI53" s="15"/>
      <c r="WDJ53" s="14"/>
      <c r="WDK53" s="15"/>
      <c r="WDL53" s="15"/>
      <c r="WDM53" s="14"/>
      <c r="WDN53" s="15"/>
      <c r="WDO53" s="15"/>
      <c r="WDP53" s="14"/>
      <c r="WDQ53" s="15"/>
      <c r="WDR53" s="15"/>
      <c r="WDS53" s="14"/>
      <c r="WDT53" s="15"/>
      <c r="WDU53" s="15"/>
      <c r="WDV53" s="14"/>
      <c r="WDW53" s="15"/>
      <c r="WDX53" s="15"/>
      <c r="WDY53" s="14"/>
      <c r="WDZ53" s="15"/>
      <c r="WEA53" s="15"/>
      <c r="WEB53" s="14"/>
      <c r="WEC53" s="15"/>
      <c r="WED53" s="15"/>
      <c r="WEE53" s="14"/>
      <c r="WEF53" s="15"/>
      <c r="WEG53" s="15"/>
      <c r="WEH53" s="14"/>
      <c r="WEI53" s="15"/>
      <c r="WEJ53" s="15"/>
      <c r="WEK53" s="14"/>
      <c r="WEL53" s="15"/>
      <c r="WEM53" s="15"/>
      <c r="WEN53" s="14"/>
      <c r="WEO53" s="15"/>
      <c r="WEP53" s="15"/>
      <c r="WEQ53" s="14"/>
      <c r="WER53" s="15"/>
      <c r="WES53" s="15"/>
      <c r="WET53" s="14"/>
      <c r="WEU53" s="15"/>
      <c r="WEV53" s="15"/>
      <c r="WEW53" s="14"/>
      <c r="WEX53" s="15"/>
      <c r="WEY53" s="15"/>
      <c r="WEZ53" s="14"/>
      <c r="WFA53" s="15"/>
      <c r="WFB53" s="15"/>
      <c r="WFC53" s="14"/>
      <c r="WFD53" s="15"/>
      <c r="WFE53" s="15"/>
      <c r="WFF53" s="14"/>
      <c r="WFG53" s="15"/>
      <c r="WFH53" s="15"/>
      <c r="WFI53" s="14"/>
      <c r="WFJ53" s="15"/>
      <c r="WFK53" s="15"/>
      <c r="WFL53" s="14"/>
      <c r="WFM53" s="15"/>
      <c r="WFN53" s="15"/>
      <c r="WFO53" s="14"/>
      <c r="WFP53" s="15"/>
      <c r="WFQ53" s="15"/>
      <c r="WFR53" s="14"/>
      <c r="WFS53" s="15"/>
      <c r="WFT53" s="15"/>
      <c r="WFU53" s="14"/>
      <c r="WFV53" s="15"/>
      <c r="WFW53" s="15"/>
      <c r="WFX53" s="14"/>
      <c r="WFY53" s="15"/>
      <c r="WFZ53" s="15"/>
      <c r="WGA53" s="14"/>
      <c r="WGB53" s="15"/>
      <c r="WGC53" s="15"/>
      <c r="WGD53" s="14"/>
      <c r="WGE53" s="15"/>
      <c r="WGF53" s="15"/>
      <c r="WGG53" s="14"/>
      <c r="WGH53" s="15"/>
      <c r="WGI53" s="15"/>
      <c r="WGJ53" s="14"/>
      <c r="WGK53" s="15"/>
      <c r="WGL53" s="15"/>
      <c r="WGM53" s="14"/>
      <c r="WGN53" s="15"/>
      <c r="WGO53" s="15"/>
      <c r="WGP53" s="14"/>
      <c r="WGQ53" s="15"/>
      <c r="WGR53" s="15"/>
      <c r="WGS53" s="14"/>
      <c r="WGT53" s="15"/>
      <c r="WGU53" s="15"/>
      <c r="WGV53" s="14"/>
      <c r="WGW53" s="15"/>
      <c r="WGX53" s="15"/>
      <c r="WGY53" s="14"/>
      <c r="WGZ53" s="15"/>
      <c r="WHA53" s="15"/>
      <c r="WHB53" s="14"/>
      <c r="WHC53" s="15"/>
      <c r="WHD53" s="15"/>
      <c r="WHE53" s="14"/>
      <c r="WHF53" s="15"/>
      <c r="WHG53" s="15"/>
      <c r="WHH53" s="14"/>
      <c r="WHI53" s="15"/>
      <c r="WHJ53" s="15"/>
      <c r="WHK53" s="14"/>
      <c r="WHL53" s="15"/>
      <c r="WHM53" s="15"/>
      <c r="WHN53" s="14"/>
      <c r="WHO53" s="15"/>
      <c r="WHP53" s="15"/>
      <c r="WHQ53" s="14"/>
      <c r="WHR53" s="15"/>
      <c r="WHS53" s="15"/>
      <c r="WHT53" s="14"/>
      <c r="WHU53" s="15"/>
      <c r="WHV53" s="15"/>
      <c r="WHW53" s="14"/>
      <c r="WHX53" s="15"/>
      <c r="WHY53" s="15"/>
      <c r="WHZ53" s="14"/>
      <c r="WIA53" s="15"/>
      <c r="WIB53" s="15"/>
      <c r="WIC53" s="14"/>
      <c r="WID53" s="15"/>
      <c r="WIE53" s="15"/>
      <c r="WIF53" s="14"/>
      <c r="WIG53" s="15"/>
      <c r="WIH53" s="15"/>
      <c r="WII53" s="14"/>
      <c r="WIJ53" s="15"/>
      <c r="WIK53" s="15"/>
      <c r="WIL53" s="14"/>
      <c r="WIM53" s="15"/>
      <c r="WIN53" s="15"/>
      <c r="WIO53" s="14"/>
      <c r="WIP53" s="15"/>
      <c r="WIQ53" s="15"/>
      <c r="WIR53" s="14"/>
      <c r="WIS53" s="15"/>
      <c r="WIT53" s="15"/>
      <c r="WIU53" s="14"/>
      <c r="WIV53" s="15"/>
      <c r="WIW53" s="15"/>
      <c r="WIX53" s="14"/>
      <c r="WIY53" s="15"/>
      <c r="WIZ53" s="15"/>
      <c r="WJA53" s="14"/>
      <c r="WJB53" s="15"/>
      <c r="WJC53" s="15"/>
      <c r="WJD53" s="14"/>
      <c r="WJE53" s="15"/>
      <c r="WJF53" s="15"/>
      <c r="WJG53" s="14"/>
      <c r="WJH53" s="15"/>
      <c r="WJI53" s="15"/>
      <c r="WJJ53" s="14"/>
      <c r="WJK53" s="15"/>
      <c r="WJL53" s="15"/>
      <c r="WJM53" s="14"/>
      <c r="WJN53" s="15"/>
      <c r="WJO53" s="15"/>
      <c r="WJP53" s="14"/>
      <c r="WJQ53" s="15"/>
      <c r="WJR53" s="15"/>
      <c r="WJS53" s="14"/>
      <c r="WJT53" s="15"/>
      <c r="WJU53" s="15"/>
      <c r="WJV53" s="14"/>
      <c r="WJW53" s="15"/>
      <c r="WJX53" s="15"/>
      <c r="WJY53" s="14"/>
      <c r="WJZ53" s="15"/>
      <c r="WKA53" s="15"/>
      <c r="WKB53" s="14"/>
      <c r="WKC53" s="15"/>
      <c r="WKD53" s="15"/>
      <c r="WKE53" s="14"/>
      <c r="WKF53" s="15"/>
      <c r="WKG53" s="15"/>
      <c r="WKH53" s="14"/>
      <c r="WKI53" s="15"/>
      <c r="WKJ53" s="15"/>
      <c r="WKK53" s="14"/>
      <c r="WKL53" s="15"/>
      <c r="WKM53" s="15"/>
      <c r="WKN53" s="14"/>
      <c r="WKO53" s="15"/>
      <c r="WKP53" s="15"/>
      <c r="WKQ53" s="14"/>
      <c r="WKR53" s="15"/>
      <c r="WKS53" s="15"/>
      <c r="WKT53" s="14"/>
      <c r="WKU53" s="15"/>
      <c r="WKV53" s="15"/>
      <c r="WKW53" s="14"/>
      <c r="WKX53" s="15"/>
      <c r="WKY53" s="15"/>
      <c r="WKZ53" s="14"/>
      <c r="WLA53" s="15"/>
      <c r="WLB53" s="15"/>
      <c r="WLC53" s="14"/>
      <c r="WLD53" s="15"/>
      <c r="WLE53" s="15"/>
      <c r="WLF53" s="14"/>
      <c r="WLG53" s="15"/>
      <c r="WLH53" s="15"/>
      <c r="WLI53" s="14"/>
      <c r="WLJ53" s="15"/>
      <c r="WLK53" s="15"/>
      <c r="WLL53" s="14"/>
      <c r="WLM53" s="15"/>
      <c r="WLN53" s="15"/>
      <c r="WLO53" s="14"/>
      <c r="WLP53" s="15"/>
      <c r="WLQ53" s="15"/>
      <c r="WLR53" s="14"/>
      <c r="WLS53" s="15"/>
      <c r="WLT53" s="15"/>
      <c r="WLU53" s="14"/>
      <c r="WLV53" s="15"/>
      <c r="WLW53" s="15"/>
      <c r="WLX53" s="14"/>
      <c r="WLY53" s="15"/>
      <c r="WLZ53" s="15"/>
      <c r="WMA53" s="14"/>
      <c r="WMB53" s="15"/>
      <c r="WMC53" s="15"/>
      <c r="WMD53" s="14"/>
      <c r="WME53" s="15"/>
      <c r="WMF53" s="15"/>
      <c r="WMG53" s="14"/>
      <c r="WMH53" s="15"/>
      <c r="WMI53" s="15"/>
      <c r="WMJ53" s="14"/>
      <c r="WMK53" s="15"/>
      <c r="WML53" s="15"/>
      <c r="WMM53" s="14"/>
      <c r="WMN53" s="15"/>
      <c r="WMO53" s="15"/>
      <c r="WMP53" s="14"/>
      <c r="WMQ53" s="15"/>
      <c r="WMR53" s="15"/>
      <c r="WMS53" s="14"/>
      <c r="WMT53" s="15"/>
      <c r="WMU53" s="15"/>
      <c r="WMV53" s="14"/>
      <c r="WMW53" s="15"/>
      <c r="WMX53" s="15"/>
      <c r="WMY53" s="14"/>
      <c r="WMZ53" s="15"/>
      <c r="WNA53" s="15"/>
      <c r="WNB53" s="14"/>
      <c r="WNC53" s="15"/>
      <c r="WND53" s="15"/>
      <c r="WNE53" s="14"/>
      <c r="WNF53" s="15"/>
      <c r="WNG53" s="15"/>
      <c r="WNH53" s="14"/>
      <c r="WNI53" s="15"/>
      <c r="WNJ53" s="15"/>
      <c r="WNK53" s="14"/>
      <c r="WNL53" s="15"/>
      <c r="WNM53" s="15"/>
      <c r="WNN53" s="14"/>
      <c r="WNO53" s="15"/>
      <c r="WNP53" s="15"/>
      <c r="WNQ53" s="14"/>
      <c r="WNR53" s="15"/>
      <c r="WNS53" s="15"/>
      <c r="WNT53" s="14"/>
      <c r="WNU53" s="15"/>
      <c r="WNV53" s="15"/>
      <c r="WNW53" s="14"/>
      <c r="WNX53" s="15"/>
      <c r="WNY53" s="15"/>
      <c r="WNZ53" s="14"/>
      <c r="WOA53" s="15"/>
      <c r="WOB53" s="15"/>
      <c r="WOC53" s="14"/>
      <c r="WOD53" s="15"/>
      <c r="WOE53" s="15"/>
      <c r="WOF53" s="14"/>
      <c r="WOG53" s="15"/>
      <c r="WOH53" s="15"/>
      <c r="WOI53" s="14"/>
      <c r="WOJ53" s="15"/>
      <c r="WOK53" s="15"/>
      <c r="WOL53" s="14"/>
      <c r="WOM53" s="15"/>
      <c r="WON53" s="15"/>
      <c r="WOO53" s="14"/>
      <c r="WOP53" s="15"/>
      <c r="WOQ53" s="15"/>
      <c r="WOR53" s="14"/>
      <c r="WOS53" s="15"/>
      <c r="WOT53" s="15"/>
      <c r="WOU53" s="14"/>
      <c r="WOV53" s="15"/>
      <c r="WOW53" s="15"/>
      <c r="WOX53" s="14"/>
      <c r="WOY53" s="15"/>
      <c r="WOZ53" s="15"/>
      <c r="WPA53" s="14"/>
      <c r="WPB53" s="15"/>
      <c r="WPC53" s="15"/>
      <c r="WPD53" s="14"/>
      <c r="WPE53" s="15"/>
      <c r="WPF53" s="15"/>
      <c r="WPG53" s="14"/>
      <c r="WPH53" s="15"/>
      <c r="WPI53" s="15"/>
      <c r="WPJ53" s="14"/>
      <c r="WPK53" s="15"/>
      <c r="WPL53" s="15"/>
      <c r="WPM53" s="14"/>
      <c r="WPN53" s="15"/>
      <c r="WPO53" s="15"/>
      <c r="WPP53" s="14"/>
      <c r="WPQ53" s="15"/>
      <c r="WPR53" s="15"/>
      <c r="WPS53" s="14"/>
      <c r="WPT53" s="15"/>
      <c r="WPU53" s="15"/>
      <c r="WPV53" s="14"/>
      <c r="WPW53" s="15"/>
      <c r="WPX53" s="15"/>
      <c r="WPY53" s="14"/>
      <c r="WPZ53" s="15"/>
      <c r="WQA53" s="15"/>
      <c r="WQB53" s="14"/>
      <c r="WQC53" s="15"/>
      <c r="WQD53" s="15"/>
      <c r="WQE53" s="14"/>
      <c r="WQF53" s="15"/>
      <c r="WQG53" s="15"/>
      <c r="WQH53" s="14"/>
      <c r="WQI53" s="15"/>
      <c r="WQJ53" s="15"/>
      <c r="WQK53" s="14"/>
      <c r="WQL53" s="15"/>
      <c r="WQM53" s="15"/>
      <c r="WQN53" s="14"/>
      <c r="WQO53" s="15"/>
      <c r="WQP53" s="15"/>
      <c r="WQQ53" s="14"/>
      <c r="WQR53" s="15"/>
      <c r="WQS53" s="15"/>
      <c r="WQT53" s="14"/>
      <c r="WQU53" s="15"/>
      <c r="WQV53" s="15"/>
      <c r="WQW53" s="14"/>
      <c r="WQX53" s="15"/>
      <c r="WQY53" s="15"/>
      <c r="WQZ53" s="14"/>
      <c r="WRA53" s="15"/>
      <c r="WRB53" s="15"/>
      <c r="WRC53" s="14"/>
      <c r="WRD53" s="15"/>
      <c r="WRE53" s="15"/>
      <c r="WRF53" s="14"/>
      <c r="WRG53" s="15"/>
      <c r="WRH53" s="15"/>
      <c r="WRI53" s="14"/>
      <c r="WRJ53" s="15"/>
      <c r="WRK53" s="15"/>
      <c r="WRL53" s="14"/>
      <c r="WRM53" s="15"/>
      <c r="WRN53" s="15"/>
      <c r="WRO53" s="14"/>
      <c r="WRP53" s="15"/>
      <c r="WRQ53" s="15"/>
      <c r="WRR53" s="14"/>
      <c r="WRS53" s="15"/>
      <c r="WRT53" s="15"/>
      <c r="WRU53" s="14"/>
      <c r="WRV53" s="15"/>
      <c r="WRW53" s="15"/>
      <c r="WRX53" s="14"/>
      <c r="WRY53" s="15"/>
      <c r="WRZ53" s="15"/>
      <c r="WSA53" s="14"/>
      <c r="WSB53" s="15"/>
      <c r="WSC53" s="15"/>
      <c r="WSD53" s="14"/>
      <c r="WSE53" s="15"/>
      <c r="WSF53" s="15"/>
      <c r="WSG53" s="14"/>
      <c r="WSH53" s="15"/>
      <c r="WSI53" s="15"/>
      <c r="WSJ53" s="14"/>
      <c r="WSK53" s="15"/>
      <c r="WSL53" s="15"/>
      <c r="WSM53" s="14"/>
      <c r="WSN53" s="15"/>
      <c r="WSO53" s="15"/>
      <c r="WSP53" s="14"/>
      <c r="WSQ53" s="15"/>
      <c r="WSR53" s="15"/>
      <c r="WSS53" s="14"/>
      <c r="WST53" s="15"/>
      <c r="WSU53" s="15"/>
      <c r="WSV53" s="14"/>
      <c r="WSW53" s="15"/>
      <c r="WSX53" s="15"/>
      <c r="WSY53" s="14"/>
      <c r="WSZ53" s="15"/>
      <c r="WTA53" s="15"/>
      <c r="WTB53" s="14"/>
      <c r="WTC53" s="15"/>
      <c r="WTD53" s="15"/>
      <c r="WTE53" s="14"/>
      <c r="WTF53" s="15"/>
      <c r="WTG53" s="15"/>
      <c r="WTH53" s="14"/>
      <c r="WTI53" s="15"/>
      <c r="WTJ53" s="15"/>
      <c r="WTK53" s="14"/>
      <c r="WTL53" s="15"/>
      <c r="WTM53" s="15"/>
      <c r="WTN53" s="14"/>
      <c r="WTO53" s="15"/>
      <c r="WTP53" s="15"/>
      <c r="WTQ53" s="14"/>
      <c r="WTR53" s="15"/>
      <c r="WTS53" s="15"/>
      <c r="WTT53" s="14"/>
      <c r="WTU53" s="15"/>
      <c r="WTV53" s="15"/>
      <c r="WTW53" s="14"/>
      <c r="WTX53" s="15"/>
      <c r="WTY53" s="15"/>
      <c r="WTZ53" s="14"/>
      <c r="WUA53" s="15"/>
      <c r="WUB53" s="15"/>
      <c r="WUC53" s="14"/>
      <c r="WUD53" s="15"/>
      <c r="WUE53" s="15"/>
      <c r="WUF53" s="14"/>
      <c r="WUG53" s="15"/>
      <c r="WUH53" s="15"/>
      <c r="WUI53" s="14"/>
      <c r="WUJ53" s="15"/>
      <c r="WUK53" s="15"/>
      <c r="WUL53" s="14"/>
      <c r="WUM53" s="15"/>
      <c r="WUN53" s="15"/>
      <c r="WUO53" s="14"/>
      <c r="WUP53" s="15"/>
      <c r="WUQ53" s="15"/>
      <c r="WUR53" s="14"/>
      <c r="WUS53" s="15"/>
      <c r="WUT53" s="15"/>
      <c r="WUU53" s="14"/>
      <c r="WUV53" s="15"/>
      <c r="WUW53" s="15"/>
      <c r="WUX53" s="14"/>
      <c r="WUY53" s="15"/>
      <c r="WUZ53" s="15"/>
      <c r="WVA53" s="14"/>
      <c r="WVB53" s="15"/>
      <c r="WVC53" s="15"/>
      <c r="WVD53" s="14"/>
      <c r="WVE53" s="15"/>
      <c r="WVF53" s="15"/>
      <c r="WVG53" s="14"/>
      <c r="WVH53" s="15"/>
      <c r="WVI53" s="15"/>
      <c r="WVJ53" s="14"/>
      <c r="WVK53" s="15"/>
      <c r="WVL53" s="15"/>
      <c r="WVM53" s="14"/>
      <c r="WVN53" s="15"/>
      <c r="WVO53" s="15"/>
      <c r="WVP53" s="14"/>
      <c r="WVQ53" s="15"/>
      <c r="WVR53" s="15"/>
      <c r="WVS53" s="14"/>
      <c r="WVT53" s="15"/>
      <c r="WVU53" s="15"/>
      <c r="WVV53" s="14"/>
      <c r="WVW53" s="15"/>
      <c r="WVX53" s="15"/>
      <c r="WVY53" s="14"/>
      <c r="WVZ53" s="15"/>
      <c r="WWA53" s="15"/>
      <c r="WWB53" s="14"/>
      <c r="WWC53" s="15"/>
      <c r="WWD53" s="15"/>
      <c r="WWE53" s="14"/>
      <c r="WWF53" s="15"/>
      <c r="WWG53" s="15"/>
      <c r="WWH53" s="14"/>
      <c r="WWI53" s="15"/>
      <c r="WWJ53" s="15"/>
      <c r="WWK53" s="14"/>
      <c r="WWL53" s="15"/>
      <c r="WWM53" s="15"/>
      <c r="WWN53" s="14"/>
      <c r="WWO53" s="15"/>
      <c r="WWP53" s="15"/>
      <c r="WWQ53" s="14"/>
      <c r="WWR53" s="15"/>
      <c r="WWS53" s="15"/>
      <c r="WWT53" s="14"/>
      <c r="WWU53" s="15"/>
      <c r="WWV53" s="15"/>
      <c r="WWW53" s="14"/>
      <c r="WWX53" s="15"/>
      <c r="WWY53" s="15"/>
      <c r="WWZ53" s="14"/>
      <c r="WXA53" s="15"/>
      <c r="WXB53" s="15"/>
      <c r="WXC53" s="14"/>
      <c r="WXD53" s="15"/>
      <c r="WXE53" s="15"/>
      <c r="WXF53" s="14"/>
      <c r="WXG53" s="15"/>
      <c r="WXH53" s="15"/>
      <c r="WXI53" s="14"/>
      <c r="WXJ53" s="15"/>
    </row>
    <row r="54" spans="1:16182" ht="96" hidden="1" customHeight="1" thickBot="1" x14ac:dyDescent="0.25">
      <c r="A54" s="146">
        <v>54</v>
      </c>
      <c r="B54" s="32" t="s">
        <v>216</v>
      </c>
      <c r="C54" s="9">
        <v>2021002470036</v>
      </c>
      <c r="D54" s="48">
        <v>2021</v>
      </c>
      <c r="E54" s="48" t="s">
        <v>1139</v>
      </c>
      <c r="F54" s="10" t="s">
        <v>75</v>
      </c>
      <c r="G54" s="7" t="s">
        <v>76</v>
      </c>
      <c r="H54" s="8" t="s">
        <v>77</v>
      </c>
      <c r="I54" s="7" t="s">
        <v>78</v>
      </c>
      <c r="J54" s="12" t="s">
        <v>321</v>
      </c>
      <c r="K54" s="12" t="s">
        <v>1069</v>
      </c>
      <c r="L54" s="12" t="s">
        <v>1187</v>
      </c>
      <c r="M54" s="11">
        <v>3817556000</v>
      </c>
      <c r="N54" s="8" t="s">
        <v>360</v>
      </c>
      <c r="O54" s="7">
        <v>1</v>
      </c>
      <c r="P54" s="7" t="s">
        <v>79</v>
      </c>
      <c r="Q54" s="8" t="s">
        <v>231</v>
      </c>
      <c r="R54" s="7" t="s">
        <v>70</v>
      </c>
      <c r="S54" s="8"/>
      <c r="T54" s="7"/>
      <c r="U54" s="8"/>
      <c r="V54" s="7"/>
      <c r="W54" s="10"/>
      <c r="X54" s="1"/>
      <c r="Y54" s="1"/>
      <c r="Z54" s="1"/>
      <c r="AA54" s="1"/>
      <c r="AB54" s="1"/>
    </row>
    <row r="55" spans="1:16182" ht="75" hidden="1" customHeight="1" thickBot="1" x14ac:dyDescent="0.25">
      <c r="A55" s="31">
        <v>55</v>
      </c>
      <c r="B55" s="32" t="s">
        <v>216</v>
      </c>
      <c r="C55" s="9">
        <v>2021002470069</v>
      </c>
      <c r="D55" s="48">
        <v>2021</v>
      </c>
      <c r="E55" s="48" t="s">
        <v>1139</v>
      </c>
      <c r="F55" s="10" t="s">
        <v>75</v>
      </c>
      <c r="G55" s="7" t="s">
        <v>137</v>
      </c>
      <c r="H55" s="8" t="s">
        <v>269</v>
      </c>
      <c r="I55" s="7" t="s">
        <v>138</v>
      </c>
      <c r="J55" s="12" t="s">
        <v>322</v>
      </c>
      <c r="K55" s="12" t="s">
        <v>1070</v>
      </c>
      <c r="L55" s="12" t="s">
        <v>1185</v>
      </c>
      <c r="M55" s="22">
        <v>11216908333</v>
      </c>
      <c r="N55" s="8" t="s">
        <v>114</v>
      </c>
      <c r="O55" s="7">
        <v>5</v>
      </c>
      <c r="P55" s="7" t="s">
        <v>139</v>
      </c>
      <c r="Q55" s="8" t="s">
        <v>231</v>
      </c>
      <c r="R55" s="7" t="s">
        <v>70</v>
      </c>
      <c r="S55" s="8"/>
      <c r="T55" s="7"/>
      <c r="U55" s="8"/>
      <c r="V55" s="7"/>
      <c r="W55" s="7"/>
      <c r="X55" s="1"/>
      <c r="Y55" s="1"/>
      <c r="Z55" s="1"/>
      <c r="AA55" s="1"/>
      <c r="AB55" s="1"/>
    </row>
    <row r="56" spans="1:16182" ht="86.25" hidden="1" customHeight="1" thickBot="1" x14ac:dyDescent="0.25">
      <c r="A56" s="31">
        <v>56</v>
      </c>
      <c r="B56" s="32" t="s">
        <v>216</v>
      </c>
      <c r="C56" s="9">
        <v>2021000100177</v>
      </c>
      <c r="D56" s="48">
        <v>2023</v>
      </c>
      <c r="E56" s="48" t="s">
        <v>1139</v>
      </c>
      <c r="F56" s="10" t="s">
        <v>75</v>
      </c>
      <c r="G56" s="7" t="s">
        <v>185</v>
      </c>
      <c r="H56" s="8" t="s">
        <v>264</v>
      </c>
      <c r="I56" s="7" t="s">
        <v>186</v>
      </c>
      <c r="J56" s="7" t="s">
        <v>323</v>
      </c>
      <c r="K56" s="12" t="s">
        <v>1071</v>
      </c>
      <c r="L56" s="12" t="s">
        <v>1185</v>
      </c>
      <c r="M56" s="11">
        <v>1086518663</v>
      </c>
      <c r="N56" s="8" t="s">
        <v>569</v>
      </c>
      <c r="O56" s="7">
        <v>3</v>
      </c>
      <c r="P56" s="7" t="s">
        <v>187</v>
      </c>
      <c r="Q56" s="8" t="s">
        <v>231</v>
      </c>
      <c r="R56" s="7" t="s">
        <v>61</v>
      </c>
      <c r="S56" s="8"/>
      <c r="T56" s="7"/>
      <c r="U56" s="8"/>
      <c r="V56" s="7"/>
      <c r="W56" s="5"/>
      <c r="X56" s="1"/>
      <c r="Y56" s="1"/>
      <c r="Z56" s="1"/>
      <c r="AA56" s="1"/>
      <c r="AB56" s="1"/>
    </row>
    <row r="57" spans="1:16182" ht="67.5" customHeight="1" thickBot="1" x14ac:dyDescent="0.25">
      <c r="A57" s="133">
        <v>57</v>
      </c>
      <c r="B57" s="32" t="s">
        <v>216</v>
      </c>
      <c r="C57" s="9">
        <v>2021002470087</v>
      </c>
      <c r="D57" s="48">
        <v>2022</v>
      </c>
      <c r="E57" s="48" t="s">
        <v>1139</v>
      </c>
      <c r="F57" s="10" t="s">
        <v>75</v>
      </c>
      <c r="G57" s="7" t="s">
        <v>120</v>
      </c>
      <c r="H57" s="8" t="s">
        <v>121</v>
      </c>
      <c r="I57" s="7" t="s">
        <v>121</v>
      </c>
      <c r="J57" s="12" t="s">
        <v>324</v>
      </c>
      <c r="K57" s="12" t="s">
        <v>1064</v>
      </c>
      <c r="L57" s="12" t="s">
        <v>1185</v>
      </c>
      <c r="M57" s="11">
        <v>413600000</v>
      </c>
      <c r="N57" s="8" t="s">
        <v>360</v>
      </c>
      <c r="O57" s="7">
        <v>3</v>
      </c>
      <c r="P57" s="7" t="s">
        <v>122</v>
      </c>
      <c r="Q57" s="8" t="s">
        <v>232</v>
      </c>
      <c r="R57" s="7" t="s">
        <v>16</v>
      </c>
      <c r="S57" s="8"/>
      <c r="T57" s="7"/>
      <c r="U57" s="8"/>
      <c r="V57" s="7"/>
      <c r="W57" s="7"/>
      <c r="X57" s="1"/>
      <c r="Y57" s="1"/>
      <c r="Z57" s="1"/>
      <c r="AA57" s="1"/>
      <c r="AB57" s="1"/>
    </row>
    <row r="58" spans="1:16182" ht="100.5" hidden="1" customHeight="1" thickBot="1" x14ac:dyDescent="0.25">
      <c r="A58" s="143">
        <v>58</v>
      </c>
      <c r="B58" s="32" t="s">
        <v>216</v>
      </c>
      <c r="C58" s="9">
        <v>2021002470059</v>
      </c>
      <c r="D58" s="48">
        <v>2023</v>
      </c>
      <c r="E58" s="48" t="s">
        <v>1141</v>
      </c>
      <c r="F58" s="48" t="s">
        <v>71</v>
      </c>
      <c r="G58" s="48" t="s">
        <v>92</v>
      </c>
      <c r="H58" s="48" t="s">
        <v>93</v>
      </c>
      <c r="I58" s="7" t="s">
        <v>94</v>
      </c>
      <c r="J58" s="12" t="s">
        <v>325</v>
      </c>
      <c r="K58" s="12" t="s">
        <v>1072</v>
      </c>
      <c r="L58" s="12" t="s">
        <v>1188</v>
      </c>
      <c r="M58" s="11">
        <v>9627623253</v>
      </c>
      <c r="N58" s="8" t="s">
        <v>360</v>
      </c>
      <c r="O58" s="7">
        <v>24</v>
      </c>
      <c r="P58" s="7" t="s">
        <v>95</v>
      </c>
      <c r="Q58" s="8" t="s">
        <v>232</v>
      </c>
      <c r="R58" s="7" t="s">
        <v>61</v>
      </c>
      <c r="S58" s="8"/>
      <c r="T58" s="7"/>
      <c r="U58" s="8"/>
      <c r="V58" s="7"/>
      <c r="W58" s="7" t="s">
        <v>1266</v>
      </c>
      <c r="X58" s="1"/>
      <c r="Y58" s="1"/>
      <c r="Z58" s="1"/>
      <c r="AA58" s="1"/>
      <c r="AB58" s="1"/>
    </row>
    <row r="59" spans="1:16182" ht="152.25" hidden="1" customHeight="1" thickBot="1" x14ac:dyDescent="0.25">
      <c r="A59" s="31">
        <v>59</v>
      </c>
      <c r="B59" s="32" t="s">
        <v>216</v>
      </c>
      <c r="C59" s="9">
        <v>2021000100215</v>
      </c>
      <c r="D59" s="48">
        <v>2021</v>
      </c>
      <c r="E59" s="48" t="s">
        <v>1239</v>
      </c>
      <c r="F59" s="10" t="s">
        <v>71</v>
      </c>
      <c r="G59" s="7" t="s">
        <v>92</v>
      </c>
      <c r="H59" s="8" t="s">
        <v>271</v>
      </c>
      <c r="I59" s="7" t="s">
        <v>180</v>
      </c>
      <c r="J59" s="7" t="s">
        <v>326</v>
      </c>
      <c r="K59" s="12" t="s">
        <v>1073</v>
      </c>
      <c r="L59" s="12" t="s">
        <v>1185</v>
      </c>
      <c r="M59" s="11">
        <v>8668000000</v>
      </c>
      <c r="N59" s="8" t="s">
        <v>569</v>
      </c>
      <c r="O59" s="7">
        <v>5</v>
      </c>
      <c r="P59" s="7" t="s">
        <v>181</v>
      </c>
      <c r="Q59" s="8" t="s">
        <v>231</v>
      </c>
      <c r="R59" s="7" t="s">
        <v>61</v>
      </c>
      <c r="S59" s="8"/>
      <c r="T59" s="7"/>
      <c r="U59" s="8"/>
      <c r="V59" s="7"/>
      <c r="W59" s="7"/>
      <c r="X59" s="1"/>
      <c r="Y59" s="1"/>
      <c r="Z59" s="1"/>
      <c r="AA59" s="1"/>
      <c r="AB59" s="1"/>
    </row>
    <row r="60" spans="1:16182" ht="93" hidden="1" customHeight="1" thickBot="1" x14ac:dyDescent="0.25">
      <c r="A60" s="31">
        <v>60</v>
      </c>
      <c r="B60" s="32" t="s">
        <v>216</v>
      </c>
      <c r="C60" s="9">
        <v>2021000100249</v>
      </c>
      <c r="D60" s="48">
        <v>2021</v>
      </c>
      <c r="E60" s="48" t="s">
        <v>1134</v>
      </c>
      <c r="F60" s="10" t="s">
        <v>80</v>
      </c>
      <c r="G60" s="7" t="s">
        <v>182</v>
      </c>
      <c r="H60" s="8" t="s">
        <v>243</v>
      </c>
      <c r="I60" s="7" t="s">
        <v>183</v>
      </c>
      <c r="J60" s="12" t="s">
        <v>314</v>
      </c>
      <c r="K60" s="12" t="s">
        <v>1064</v>
      </c>
      <c r="L60" s="12" t="s">
        <v>1185</v>
      </c>
      <c r="M60" s="11">
        <v>2337929251</v>
      </c>
      <c r="N60" s="8" t="s">
        <v>569</v>
      </c>
      <c r="O60" s="7">
        <v>3</v>
      </c>
      <c r="P60" s="7" t="s">
        <v>184</v>
      </c>
      <c r="Q60" s="8" t="s">
        <v>231</v>
      </c>
      <c r="R60" s="7" t="s">
        <v>61</v>
      </c>
      <c r="S60" s="8"/>
      <c r="T60" s="7"/>
      <c r="U60" s="8"/>
      <c r="V60" s="7"/>
      <c r="W60" s="7"/>
      <c r="X60" s="1"/>
      <c r="Y60" s="1"/>
      <c r="Z60" s="1"/>
      <c r="AA60" s="1"/>
      <c r="AB60" s="1"/>
    </row>
    <row r="61" spans="1:16182" ht="105.75" hidden="1" customHeight="1" thickBot="1" x14ac:dyDescent="0.25">
      <c r="A61" s="143">
        <v>61</v>
      </c>
      <c r="B61" s="32" t="s">
        <v>216</v>
      </c>
      <c r="C61" s="9">
        <v>2021002470038</v>
      </c>
      <c r="D61" s="48">
        <v>2023</v>
      </c>
      <c r="E61" s="48" t="s">
        <v>1134</v>
      </c>
      <c r="F61" s="7" t="s">
        <v>80</v>
      </c>
      <c r="G61" s="7" t="s">
        <v>81</v>
      </c>
      <c r="H61" s="8" t="s">
        <v>82</v>
      </c>
      <c r="I61" s="7" t="s">
        <v>83</v>
      </c>
      <c r="J61" s="12" t="s">
        <v>314</v>
      </c>
      <c r="K61" s="12" t="s">
        <v>1066</v>
      </c>
      <c r="L61" s="12" t="s">
        <v>1185</v>
      </c>
      <c r="M61" s="11">
        <v>2045221512.71</v>
      </c>
      <c r="N61" s="8" t="s">
        <v>360</v>
      </c>
      <c r="O61" s="7">
        <v>1</v>
      </c>
      <c r="P61" s="7" t="s">
        <v>84</v>
      </c>
      <c r="Q61" s="8" t="s">
        <v>231</v>
      </c>
      <c r="R61" s="7" t="s">
        <v>61</v>
      </c>
      <c r="S61" s="8"/>
      <c r="T61" s="7"/>
      <c r="U61" s="8"/>
      <c r="V61" s="7"/>
      <c r="W61" s="10"/>
      <c r="X61" s="1"/>
      <c r="Y61" s="1"/>
      <c r="Z61" s="1"/>
      <c r="AA61" s="1"/>
      <c r="AB61" s="1"/>
    </row>
    <row r="62" spans="1:16182" ht="99" hidden="1" customHeight="1" thickBot="1" x14ac:dyDescent="0.25">
      <c r="A62" s="143">
        <v>62</v>
      </c>
      <c r="B62" s="32" t="s">
        <v>216</v>
      </c>
      <c r="C62" s="9">
        <v>2021002470041</v>
      </c>
      <c r="D62" s="48">
        <v>2023</v>
      </c>
      <c r="E62" s="48" t="s">
        <v>1134</v>
      </c>
      <c r="F62" s="10" t="s">
        <v>80</v>
      </c>
      <c r="G62" s="7" t="s">
        <v>85</v>
      </c>
      <c r="H62" s="8" t="s">
        <v>241</v>
      </c>
      <c r="I62" s="7" t="s">
        <v>86</v>
      </c>
      <c r="J62" s="12" t="s">
        <v>314</v>
      </c>
      <c r="K62" s="12" t="s">
        <v>1074</v>
      </c>
      <c r="L62" s="12" t="s">
        <v>1185</v>
      </c>
      <c r="M62" s="11">
        <v>2709460521.1799998</v>
      </c>
      <c r="N62" s="8" t="s">
        <v>360</v>
      </c>
      <c r="O62" s="7">
        <v>6</v>
      </c>
      <c r="P62" s="7" t="s">
        <v>87</v>
      </c>
      <c r="Q62" s="8" t="s">
        <v>231</v>
      </c>
      <c r="R62" s="7" t="s">
        <v>61</v>
      </c>
      <c r="S62" s="8"/>
      <c r="T62" s="7"/>
      <c r="U62" s="8"/>
      <c r="V62" s="7"/>
      <c r="W62" s="7"/>
      <c r="X62" s="1"/>
      <c r="Y62" s="1"/>
      <c r="Z62" s="1"/>
      <c r="AA62" s="1"/>
      <c r="AB62" s="1"/>
    </row>
    <row r="63" spans="1:16182" ht="81" hidden="1" customHeight="1" thickBot="1" x14ac:dyDescent="0.25">
      <c r="A63" s="143">
        <v>63</v>
      </c>
      <c r="B63" s="32" t="s">
        <v>216</v>
      </c>
      <c r="C63" s="9">
        <v>2021002470048</v>
      </c>
      <c r="D63" s="48">
        <v>2021</v>
      </c>
      <c r="E63" s="48" t="s">
        <v>1134</v>
      </c>
      <c r="F63" s="10" t="s">
        <v>80</v>
      </c>
      <c r="G63" s="7" t="s">
        <v>88</v>
      </c>
      <c r="H63" s="8" t="s">
        <v>89</v>
      </c>
      <c r="I63" s="7" t="s">
        <v>90</v>
      </c>
      <c r="J63" s="12" t="s">
        <v>314</v>
      </c>
      <c r="K63" s="12" t="s">
        <v>1064</v>
      </c>
      <c r="L63" s="12" t="s">
        <v>1185</v>
      </c>
      <c r="M63" s="11">
        <v>1206003038</v>
      </c>
      <c r="N63" s="8" t="s">
        <v>360</v>
      </c>
      <c r="O63" s="7">
        <v>3</v>
      </c>
      <c r="P63" s="7" t="s">
        <v>91</v>
      </c>
      <c r="Q63" s="8" t="s">
        <v>231</v>
      </c>
      <c r="R63" s="7" t="s">
        <v>61</v>
      </c>
      <c r="S63" s="8"/>
      <c r="T63" s="7"/>
      <c r="U63" s="8"/>
      <c r="V63" s="7"/>
      <c r="W63" s="5"/>
      <c r="X63" s="1"/>
      <c r="Y63" s="1"/>
      <c r="Z63" s="1"/>
      <c r="AA63" s="1"/>
      <c r="AB63" s="1"/>
    </row>
    <row r="64" spans="1:16182" ht="105.75" customHeight="1" thickBot="1" x14ac:dyDescent="0.25">
      <c r="A64" s="133">
        <v>64</v>
      </c>
      <c r="B64" s="32" t="s">
        <v>216</v>
      </c>
      <c r="C64" s="9">
        <v>2022002470041</v>
      </c>
      <c r="D64" s="48">
        <v>2022</v>
      </c>
      <c r="E64" s="48" t="s">
        <v>1130</v>
      </c>
      <c r="F64" s="10" t="s">
        <v>80</v>
      </c>
      <c r="G64" s="7" t="s">
        <v>191</v>
      </c>
      <c r="H64" s="8" t="s">
        <v>242</v>
      </c>
      <c r="I64" s="7" t="s">
        <v>192</v>
      </c>
      <c r="J64" s="12" t="s">
        <v>301</v>
      </c>
      <c r="K64" s="12" t="s">
        <v>301</v>
      </c>
      <c r="L64" s="12" t="s">
        <v>1185</v>
      </c>
      <c r="M64" s="11">
        <v>630999999.66999996</v>
      </c>
      <c r="N64" s="8" t="s">
        <v>360</v>
      </c>
      <c r="O64" s="7">
        <v>2</v>
      </c>
      <c r="P64" s="7" t="s">
        <v>193</v>
      </c>
      <c r="Q64" s="8" t="s">
        <v>231</v>
      </c>
      <c r="R64" s="7" t="s">
        <v>61</v>
      </c>
      <c r="S64" s="8"/>
      <c r="T64" s="7"/>
      <c r="U64" s="8"/>
      <c r="V64" s="7"/>
      <c r="W64" s="7"/>
      <c r="X64" s="1"/>
      <c r="Y64" s="1"/>
      <c r="Z64" s="1"/>
      <c r="AA64" s="1"/>
      <c r="AB64" s="1"/>
    </row>
    <row r="65" spans="1:28" ht="110.25" customHeight="1" thickBot="1" x14ac:dyDescent="0.25">
      <c r="A65" s="133">
        <v>65</v>
      </c>
      <c r="B65" s="32" t="s">
        <v>216</v>
      </c>
      <c r="C65" s="9">
        <v>2020002470020</v>
      </c>
      <c r="D65" s="48">
        <v>2022</v>
      </c>
      <c r="E65" s="48" t="s">
        <v>1244</v>
      </c>
      <c r="F65" s="10" t="s">
        <v>32</v>
      </c>
      <c r="G65" s="7" t="s">
        <v>33</v>
      </c>
      <c r="H65" s="8" t="s">
        <v>34</v>
      </c>
      <c r="I65" s="7" t="s">
        <v>35</v>
      </c>
      <c r="J65" s="7" t="s">
        <v>314</v>
      </c>
      <c r="K65" s="7" t="s">
        <v>314</v>
      </c>
      <c r="L65" s="12" t="s">
        <v>1185</v>
      </c>
      <c r="M65" s="11">
        <v>13083229794.41</v>
      </c>
      <c r="N65" s="8" t="s">
        <v>360</v>
      </c>
      <c r="O65" s="7">
        <v>4</v>
      </c>
      <c r="P65" s="7" t="s">
        <v>36</v>
      </c>
      <c r="Q65" s="8" t="s">
        <v>231</v>
      </c>
      <c r="R65" s="7" t="s">
        <v>37</v>
      </c>
      <c r="S65" s="8"/>
      <c r="T65" s="7"/>
      <c r="U65" s="8"/>
      <c r="V65" s="7"/>
      <c r="W65" s="7"/>
      <c r="X65" s="1"/>
      <c r="Y65" s="1"/>
      <c r="Z65" s="1"/>
      <c r="AA65" s="1"/>
      <c r="AB65" s="1"/>
    </row>
    <row r="66" spans="1:28" ht="106.5" hidden="1" customHeight="1" thickBot="1" x14ac:dyDescent="0.25">
      <c r="A66" s="143">
        <v>66</v>
      </c>
      <c r="B66" s="32" t="s">
        <v>216</v>
      </c>
      <c r="C66" s="9">
        <v>2022002470013</v>
      </c>
      <c r="D66" s="48">
        <v>2023</v>
      </c>
      <c r="E66" s="48" t="s">
        <v>1240</v>
      </c>
      <c r="F66" s="10" t="s">
        <v>48</v>
      </c>
      <c r="G66" s="7" t="s">
        <v>146</v>
      </c>
      <c r="H66" s="8" t="s">
        <v>254</v>
      </c>
      <c r="I66" s="7" t="s">
        <v>147</v>
      </c>
      <c r="J66" s="12" t="s">
        <v>1022</v>
      </c>
      <c r="K66" s="12" t="s">
        <v>328</v>
      </c>
      <c r="L66" s="12" t="s">
        <v>1185</v>
      </c>
      <c r="M66" s="11">
        <v>6306177900</v>
      </c>
      <c r="N66" s="8" t="s">
        <v>360</v>
      </c>
      <c r="O66" s="7">
        <v>1</v>
      </c>
      <c r="P66" s="7" t="s">
        <v>148</v>
      </c>
      <c r="Q66" s="8" t="s">
        <v>232</v>
      </c>
      <c r="R66" s="7" t="s">
        <v>61</v>
      </c>
      <c r="S66" s="8"/>
      <c r="T66" s="7"/>
      <c r="U66" s="8"/>
      <c r="V66" s="7"/>
      <c r="W66" s="7"/>
      <c r="X66" s="1"/>
      <c r="Y66" s="1"/>
      <c r="Z66" s="1"/>
      <c r="AA66" s="1"/>
      <c r="AB66" s="1"/>
    </row>
    <row r="67" spans="1:28" ht="93.75" hidden="1" customHeight="1" thickBot="1" x14ac:dyDescent="0.25">
      <c r="A67" s="146">
        <v>67</v>
      </c>
      <c r="B67" s="32" t="s">
        <v>216</v>
      </c>
      <c r="C67" s="9" t="s">
        <v>96</v>
      </c>
      <c r="D67" s="48">
        <v>2021</v>
      </c>
      <c r="E67" s="48" t="s">
        <v>1240</v>
      </c>
      <c r="F67" s="10" t="s">
        <v>48</v>
      </c>
      <c r="G67" s="7" t="s">
        <v>97</v>
      </c>
      <c r="H67" s="8" t="s">
        <v>98</v>
      </c>
      <c r="I67" s="7" t="s">
        <v>99</v>
      </c>
      <c r="J67" s="12" t="s">
        <v>329</v>
      </c>
      <c r="K67" s="12" t="s">
        <v>1065</v>
      </c>
      <c r="L67" s="12" t="s">
        <v>1185</v>
      </c>
      <c r="M67" s="11">
        <v>500000000</v>
      </c>
      <c r="N67" s="8" t="s">
        <v>360</v>
      </c>
      <c r="O67" s="7">
        <v>4</v>
      </c>
      <c r="P67" s="7" t="s">
        <v>100</v>
      </c>
      <c r="Q67" s="8" t="s">
        <v>232</v>
      </c>
      <c r="R67" s="7" t="s">
        <v>61</v>
      </c>
      <c r="S67" s="8"/>
      <c r="T67" s="7"/>
      <c r="U67" s="8"/>
      <c r="V67" s="7"/>
      <c r="W67" s="7"/>
      <c r="X67" s="1"/>
      <c r="Y67" s="1"/>
      <c r="Z67" s="1"/>
      <c r="AA67" s="1"/>
      <c r="AB67" s="1"/>
    </row>
    <row r="68" spans="1:28" ht="198" hidden="1" customHeight="1" thickBot="1" x14ac:dyDescent="0.25">
      <c r="A68" s="143">
        <v>68</v>
      </c>
      <c r="B68" s="32" t="s">
        <v>216</v>
      </c>
      <c r="C68" s="9">
        <v>2021002470063</v>
      </c>
      <c r="D68" s="48">
        <v>2023</v>
      </c>
      <c r="E68" s="48" t="s">
        <v>1240</v>
      </c>
      <c r="F68" s="10" t="s">
        <v>48</v>
      </c>
      <c r="G68" s="7" t="s">
        <v>97</v>
      </c>
      <c r="H68" s="8" t="s">
        <v>101</v>
      </c>
      <c r="I68" s="7" t="s">
        <v>102</v>
      </c>
      <c r="J68" s="12" t="s">
        <v>330</v>
      </c>
      <c r="K68" s="12" t="s">
        <v>1075</v>
      </c>
      <c r="L68" s="12" t="s">
        <v>1185</v>
      </c>
      <c r="M68" s="11">
        <v>4379285158</v>
      </c>
      <c r="N68" s="8" t="s">
        <v>360</v>
      </c>
      <c r="O68" s="7">
        <v>10</v>
      </c>
      <c r="P68" s="7" t="s">
        <v>103</v>
      </c>
      <c r="Q68" s="8" t="s">
        <v>232</v>
      </c>
      <c r="R68" s="7" t="s">
        <v>61</v>
      </c>
      <c r="S68" s="8"/>
      <c r="T68" s="7"/>
      <c r="U68" s="8"/>
      <c r="V68" s="7"/>
      <c r="W68" s="10"/>
      <c r="X68" s="1"/>
      <c r="Y68" s="1"/>
      <c r="Z68" s="1"/>
      <c r="AA68" s="1"/>
      <c r="AB68" s="1"/>
    </row>
    <row r="69" spans="1:28" ht="127.5" hidden="1" customHeight="1" thickBot="1" x14ac:dyDescent="0.25">
      <c r="A69" s="143">
        <v>69</v>
      </c>
      <c r="B69" s="32" t="s">
        <v>216</v>
      </c>
      <c r="C69" s="9">
        <v>2022002470005</v>
      </c>
      <c r="D69" s="48">
        <v>2023</v>
      </c>
      <c r="E69" s="48" t="s">
        <v>1240</v>
      </c>
      <c r="F69" s="10" t="s">
        <v>48</v>
      </c>
      <c r="G69" s="7" t="s">
        <v>97</v>
      </c>
      <c r="H69" s="8" t="s">
        <v>141</v>
      </c>
      <c r="I69" s="7" t="s">
        <v>99</v>
      </c>
      <c r="J69" s="12" t="s">
        <v>331</v>
      </c>
      <c r="K69" s="12" t="s">
        <v>331</v>
      </c>
      <c r="L69" s="12" t="s">
        <v>1185</v>
      </c>
      <c r="M69" s="11">
        <v>984240932</v>
      </c>
      <c r="N69" s="8" t="s">
        <v>360</v>
      </c>
      <c r="O69" s="7">
        <v>4</v>
      </c>
      <c r="P69" s="7" t="s">
        <v>142</v>
      </c>
      <c r="Q69" s="8" t="s">
        <v>231</v>
      </c>
      <c r="R69" s="7" t="s">
        <v>61</v>
      </c>
      <c r="S69" s="8"/>
      <c r="T69" s="7"/>
      <c r="U69" s="8"/>
      <c r="V69" s="7"/>
      <c r="W69" s="7"/>
      <c r="X69" s="1"/>
      <c r="Y69" s="1"/>
      <c r="Z69" s="1"/>
      <c r="AA69" s="1"/>
      <c r="AB69" s="1"/>
    </row>
    <row r="70" spans="1:28" ht="81.75" hidden="1" customHeight="1" thickBot="1" x14ac:dyDescent="0.25">
      <c r="A70" s="144">
        <v>70</v>
      </c>
      <c r="B70" s="32" t="s">
        <v>216</v>
      </c>
      <c r="C70" s="9">
        <v>2020002470013</v>
      </c>
      <c r="D70" s="48">
        <v>2020</v>
      </c>
      <c r="E70" s="48" t="s">
        <v>1152</v>
      </c>
      <c r="F70" s="10" t="s">
        <v>1154</v>
      </c>
      <c r="G70" s="7" t="s">
        <v>25</v>
      </c>
      <c r="H70" s="8" t="s">
        <v>26</v>
      </c>
      <c r="I70" s="7" t="s">
        <v>27</v>
      </c>
      <c r="J70" s="12" t="s">
        <v>314</v>
      </c>
      <c r="K70" s="12" t="s">
        <v>314</v>
      </c>
      <c r="L70" s="12" t="s">
        <v>1185</v>
      </c>
      <c r="M70" s="11">
        <v>8517578650</v>
      </c>
      <c r="N70" s="8" t="s">
        <v>360</v>
      </c>
      <c r="O70" s="7">
        <v>1</v>
      </c>
      <c r="P70" s="7" t="s">
        <v>28</v>
      </c>
      <c r="Q70" s="8" t="s">
        <v>231</v>
      </c>
      <c r="R70" s="7" t="s">
        <v>21</v>
      </c>
      <c r="S70" s="8"/>
      <c r="T70" s="7"/>
      <c r="U70" s="8"/>
      <c r="V70" s="7"/>
      <c r="W70" s="5"/>
      <c r="X70" s="1"/>
      <c r="Y70" s="1"/>
      <c r="Z70" s="1"/>
      <c r="AA70" s="1"/>
      <c r="AB70" s="1"/>
    </row>
    <row r="71" spans="1:28" ht="93" hidden="1" customHeight="1" thickBot="1" x14ac:dyDescent="0.25">
      <c r="A71" s="143">
        <v>71</v>
      </c>
      <c r="B71" s="32" t="s">
        <v>216</v>
      </c>
      <c r="C71" s="9">
        <v>2021002470035</v>
      </c>
      <c r="D71" s="48">
        <v>2023</v>
      </c>
      <c r="E71" s="48" t="s">
        <v>1152</v>
      </c>
      <c r="F71" s="10" t="s">
        <v>48</v>
      </c>
      <c r="G71" s="7" t="s">
        <v>25</v>
      </c>
      <c r="H71" s="8" t="s">
        <v>252</v>
      </c>
      <c r="I71" s="7" t="s">
        <v>73</v>
      </c>
      <c r="J71" s="12" t="s">
        <v>301</v>
      </c>
      <c r="K71" s="12" t="s">
        <v>1076</v>
      </c>
      <c r="L71" s="12" t="s">
        <v>1185</v>
      </c>
      <c r="M71" s="11">
        <v>22788032457.360001</v>
      </c>
      <c r="N71" s="8" t="s">
        <v>360</v>
      </c>
      <c r="O71" s="7">
        <v>11</v>
      </c>
      <c r="P71" s="7" t="s">
        <v>74</v>
      </c>
      <c r="Q71" s="8" t="s">
        <v>231</v>
      </c>
      <c r="R71" s="7" t="s">
        <v>21</v>
      </c>
      <c r="S71" s="8"/>
      <c r="T71" s="7"/>
      <c r="U71" s="8"/>
      <c r="V71" s="7"/>
      <c r="W71" s="7"/>
      <c r="X71" s="1"/>
      <c r="Y71" s="1"/>
      <c r="Z71" s="1"/>
      <c r="AA71" s="1"/>
      <c r="AB71" s="1"/>
    </row>
    <row r="72" spans="1:28" ht="115.5" hidden="1" thickBot="1" x14ac:dyDescent="0.25">
      <c r="A72" s="31">
        <v>72</v>
      </c>
      <c r="B72" s="32" t="s">
        <v>213</v>
      </c>
      <c r="C72" s="9">
        <v>2020000100121</v>
      </c>
      <c r="D72" s="48">
        <v>2020</v>
      </c>
      <c r="E72" s="48" t="s">
        <v>1242</v>
      </c>
      <c r="F72" s="10" t="s">
        <v>116</v>
      </c>
      <c r="G72" s="7" t="s">
        <v>17</v>
      </c>
      <c r="H72" s="8" t="s">
        <v>258</v>
      </c>
      <c r="I72" s="7" t="s">
        <v>259</v>
      </c>
      <c r="J72" s="12" t="s">
        <v>301</v>
      </c>
      <c r="K72" s="12" t="s">
        <v>301</v>
      </c>
      <c r="L72" s="12" t="s">
        <v>1185</v>
      </c>
      <c r="M72" s="11">
        <v>10232789937</v>
      </c>
      <c r="N72" s="8" t="s">
        <v>569</v>
      </c>
      <c r="O72" s="7">
        <v>1</v>
      </c>
      <c r="P72" s="7" t="s">
        <v>55</v>
      </c>
      <c r="Q72" s="8" t="s">
        <v>231</v>
      </c>
      <c r="R72" s="7" t="s">
        <v>21</v>
      </c>
      <c r="S72" s="8"/>
      <c r="T72" s="7"/>
      <c r="U72" s="8"/>
      <c r="V72" s="7"/>
      <c r="W72" s="7"/>
      <c r="X72" s="1"/>
      <c r="Y72" s="1"/>
      <c r="Z72" s="1"/>
      <c r="AA72" s="1"/>
      <c r="AB72" s="1"/>
    </row>
    <row r="73" spans="1:28" ht="93.75" customHeight="1" thickBot="1" x14ac:dyDescent="0.25">
      <c r="A73" s="133">
        <v>73</v>
      </c>
      <c r="B73" s="32" t="s">
        <v>214</v>
      </c>
      <c r="C73" s="9">
        <v>2022002470058</v>
      </c>
      <c r="D73" s="48">
        <v>2022</v>
      </c>
      <c r="E73" s="48" t="s">
        <v>1239</v>
      </c>
      <c r="F73" s="10" t="s">
        <v>153</v>
      </c>
      <c r="G73" s="7" t="s">
        <v>194</v>
      </c>
      <c r="H73" s="17" t="s">
        <v>277</v>
      </c>
      <c r="I73" s="7" t="s">
        <v>267</v>
      </c>
      <c r="J73" s="12" t="s">
        <v>1023</v>
      </c>
      <c r="K73" s="12" t="s">
        <v>332</v>
      </c>
      <c r="L73" s="12" t="s">
        <v>1203</v>
      </c>
      <c r="M73" s="11">
        <v>77536199</v>
      </c>
      <c r="N73" s="8" t="s">
        <v>360</v>
      </c>
      <c r="O73" s="7">
        <v>2</v>
      </c>
      <c r="P73" s="7" t="s">
        <v>417</v>
      </c>
      <c r="Q73" s="8" t="s">
        <v>231</v>
      </c>
      <c r="R73" s="7" t="s">
        <v>16</v>
      </c>
      <c r="S73" s="8"/>
      <c r="T73" s="7"/>
      <c r="U73" s="8"/>
      <c r="V73" s="7"/>
      <c r="W73" s="7"/>
      <c r="X73" s="1"/>
      <c r="Y73" s="1"/>
      <c r="Z73" s="1"/>
      <c r="AA73" s="1"/>
      <c r="AB73" s="1"/>
    </row>
    <row r="74" spans="1:28" ht="72.75" customHeight="1" thickBot="1" x14ac:dyDescent="0.25">
      <c r="A74" s="133">
        <v>74</v>
      </c>
      <c r="B74" s="32" t="s">
        <v>214</v>
      </c>
      <c r="C74" s="9">
        <v>2021002470062</v>
      </c>
      <c r="D74" s="48">
        <v>2022</v>
      </c>
      <c r="E74" s="48" t="s">
        <v>1239</v>
      </c>
      <c r="F74" s="10" t="s">
        <v>153</v>
      </c>
      <c r="G74" s="7" t="s">
        <v>194</v>
      </c>
      <c r="H74" s="17" t="s">
        <v>278</v>
      </c>
      <c r="I74" s="7" t="s">
        <v>268</v>
      </c>
      <c r="J74" s="7" t="s">
        <v>327</v>
      </c>
      <c r="K74" s="111" t="s">
        <v>1077</v>
      </c>
      <c r="L74" s="12" t="s">
        <v>1185</v>
      </c>
      <c r="M74" s="11">
        <v>400974933.31</v>
      </c>
      <c r="N74" s="8" t="s">
        <v>360</v>
      </c>
      <c r="O74" s="7">
        <v>2</v>
      </c>
      <c r="P74" s="7" t="s">
        <v>336</v>
      </c>
      <c r="Q74" s="8" t="s">
        <v>231</v>
      </c>
      <c r="R74" s="7" t="s">
        <v>61</v>
      </c>
      <c r="S74" s="8"/>
      <c r="T74" s="7"/>
      <c r="U74" s="8"/>
      <c r="V74" s="7"/>
      <c r="W74" s="7"/>
      <c r="X74" s="1"/>
      <c r="Y74" s="1"/>
      <c r="Z74" s="1"/>
      <c r="AA74" s="1"/>
      <c r="AB74" s="1"/>
    </row>
    <row r="75" spans="1:28" ht="75.75" hidden="1" customHeight="1" thickBot="1" x14ac:dyDescent="0.25">
      <c r="A75" s="31">
        <v>75</v>
      </c>
      <c r="B75" s="32" t="s">
        <v>350</v>
      </c>
      <c r="C75" s="9">
        <v>2021000020087</v>
      </c>
      <c r="D75" s="48">
        <v>2021</v>
      </c>
      <c r="E75" s="48" t="s">
        <v>1180</v>
      </c>
      <c r="F75" s="10" t="s">
        <v>572</v>
      </c>
      <c r="G75" s="7" t="s">
        <v>573</v>
      </c>
      <c r="H75" s="21" t="s">
        <v>346</v>
      </c>
      <c r="I75" s="21" t="s">
        <v>346</v>
      </c>
      <c r="J75" s="12" t="s">
        <v>1096</v>
      </c>
      <c r="K75" s="12" t="s">
        <v>1078</v>
      </c>
      <c r="L75" s="12" t="s">
        <v>1185</v>
      </c>
      <c r="M75" s="11">
        <v>64273309425</v>
      </c>
      <c r="N75" s="8" t="s">
        <v>352</v>
      </c>
      <c r="O75" s="7">
        <v>14</v>
      </c>
      <c r="P75" s="7" t="s">
        <v>595</v>
      </c>
      <c r="Q75" s="7" t="s">
        <v>231</v>
      </c>
      <c r="R75" s="7" t="s">
        <v>61</v>
      </c>
      <c r="S75" s="8"/>
      <c r="T75" s="7"/>
      <c r="U75" s="8"/>
      <c r="V75" s="7"/>
      <c r="W75" s="10"/>
      <c r="X75" s="1"/>
      <c r="Y75" s="1"/>
      <c r="Z75" s="1"/>
      <c r="AA75" s="1"/>
      <c r="AB75" s="1"/>
    </row>
    <row r="76" spans="1:28" ht="75.75" hidden="1" customHeight="1" thickBot="1" x14ac:dyDescent="0.25">
      <c r="A76" s="31">
        <v>76</v>
      </c>
      <c r="B76" s="32" t="s">
        <v>363</v>
      </c>
      <c r="C76" s="9">
        <v>2021002470044</v>
      </c>
      <c r="D76" s="48">
        <v>2021</v>
      </c>
      <c r="E76" s="48" t="s">
        <v>1239</v>
      </c>
      <c r="F76" s="10" t="s">
        <v>344</v>
      </c>
      <c r="G76" s="7" t="s">
        <v>568</v>
      </c>
      <c r="H76" s="7" t="s">
        <v>345</v>
      </c>
      <c r="I76" s="7" t="s">
        <v>345</v>
      </c>
      <c r="J76" s="7" t="s">
        <v>1097</v>
      </c>
      <c r="K76" s="7" t="s">
        <v>1098</v>
      </c>
      <c r="L76" s="12" t="s">
        <v>1185</v>
      </c>
      <c r="M76" s="11">
        <v>7692827191</v>
      </c>
      <c r="N76" s="8" t="s">
        <v>114</v>
      </c>
      <c r="O76" s="12"/>
      <c r="P76" s="12"/>
      <c r="Q76" s="7" t="s">
        <v>231</v>
      </c>
      <c r="R76" s="7" t="s">
        <v>61</v>
      </c>
      <c r="S76" s="8"/>
      <c r="T76" s="7"/>
      <c r="U76" s="8"/>
      <c r="V76" s="7"/>
      <c r="W76" s="7"/>
      <c r="X76" s="1"/>
      <c r="Y76" s="1"/>
      <c r="Z76" s="1"/>
      <c r="AA76" s="1"/>
      <c r="AB76" s="1"/>
    </row>
    <row r="77" spans="1:28" ht="91.5" hidden="1" customHeight="1" thickBot="1" x14ac:dyDescent="0.25">
      <c r="A77" s="31">
        <v>77</v>
      </c>
      <c r="B77" s="32" t="s">
        <v>216</v>
      </c>
      <c r="C77" s="9">
        <v>2020000020046</v>
      </c>
      <c r="D77" s="48">
        <v>2020</v>
      </c>
      <c r="E77" s="48" t="s">
        <v>1131</v>
      </c>
      <c r="F77" s="10" t="s">
        <v>57</v>
      </c>
      <c r="G77" s="7" t="s">
        <v>208</v>
      </c>
      <c r="H77" s="16" t="s">
        <v>281</v>
      </c>
      <c r="I77" s="8" t="s">
        <v>273</v>
      </c>
      <c r="J77" s="12" t="s">
        <v>333</v>
      </c>
      <c r="K77" s="12" t="s">
        <v>333</v>
      </c>
      <c r="L77" s="12" t="s">
        <v>1189</v>
      </c>
      <c r="M77" s="11">
        <v>6731000000</v>
      </c>
      <c r="N77" s="8" t="s">
        <v>114</v>
      </c>
      <c r="O77" s="12">
        <v>2</v>
      </c>
      <c r="P77" s="12" t="s">
        <v>341</v>
      </c>
      <c r="Q77" s="8" t="s">
        <v>231</v>
      </c>
      <c r="R77" s="7" t="s">
        <v>65</v>
      </c>
      <c r="S77" s="8"/>
      <c r="T77" s="7"/>
      <c r="U77" s="8"/>
      <c r="V77" s="7"/>
      <c r="W77" s="5"/>
      <c r="X77" s="1"/>
      <c r="Y77" s="1"/>
      <c r="Z77" s="1"/>
      <c r="AA77" s="1"/>
      <c r="AB77" s="1"/>
    </row>
    <row r="78" spans="1:28" ht="91.5" hidden="1" customHeight="1" thickBot="1" x14ac:dyDescent="0.25">
      <c r="A78" s="143">
        <v>78</v>
      </c>
      <c r="B78" s="32" t="s">
        <v>216</v>
      </c>
      <c r="C78" s="9">
        <v>2022002470051</v>
      </c>
      <c r="D78" s="48">
        <v>2023</v>
      </c>
      <c r="E78" s="48" t="s">
        <v>1131</v>
      </c>
      <c r="F78" s="10" t="s">
        <v>57</v>
      </c>
      <c r="G78" s="7" t="s">
        <v>208</v>
      </c>
      <c r="H78" s="7" t="s">
        <v>338</v>
      </c>
      <c r="I78" s="8" t="s">
        <v>339</v>
      </c>
      <c r="J78" s="12" t="s">
        <v>1025</v>
      </c>
      <c r="K78" s="12" t="s">
        <v>340</v>
      </c>
      <c r="L78" s="12" t="s">
        <v>1189</v>
      </c>
      <c r="M78" s="11">
        <v>23119528642.349998</v>
      </c>
      <c r="N78" s="8" t="s">
        <v>360</v>
      </c>
      <c r="O78" s="12">
        <v>1</v>
      </c>
      <c r="P78" s="12" t="s">
        <v>415</v>
      </c>
      <c r="Q78" s="8" t="s">
        <v>231</v>
      </c>
      <c r="R78" s="7" t="s">
        <v>65</v>
      </c>
      <c r="S78" s="8"/>
      <c r="T78" s="7"/>
      <c r="U78" s="8"/>
      <c r="V78" s="7"/>
      <c r="W78" s="7"/>
      <c r="X78" s="1"/>
      <c r="Y78" s="1"/>
      <c r="Z78" s="1"/>
      <c r="AA78" s="1"/>
      <c r="AB78" s="1"/>
    </row>
    <row r="79" spans="1:28" ht="91.5" hidden="1" customHeight="1" thickBot="1" x14ac:dyDescent="0.25">
      <c r="A79" s="143">
        <v>79</v>
      </c>
      <c r="B79" s="32" t="s">
        <v>508</v>
      </c>
      <c r="C79" s="9">
        <v>2023002470001</v>
      </c>
      <c r="D79" s="48">
        <v>2023</v>
      </c>
      <c r="E79" s="48" t="s">
        <v>1243</v>
      </c>
      <c r="F79" s="10" t="s">
        <v>48</v>
      </c>
      <c r="G79" s="7" t="s">
        <v>509</v>
      </c>
      <c r="H79" s="7" t="s">
        <v>355</v>
      </c>
      <c r="I79" s="7" t="s">
        <v>355</v>
      </c>
      <c r="J79" s="7" t="s">
        <v>498</v>
      </c>
      <c r="K79" s="7" t="s">
        <v>498</v>
      </c>
      <c r="L79" s="12" t="s">
        <v>1185</v>
      </c>
      <c r="M79" s="11">
        <v>400000000</v>
      </c>
      <c r="N79" s="8" t="s">
        <v>360</v>
      </c>
      <c r="O79" s="12">
        <v>7</v>
      </c>
      <c r="P79" s="12" t="s">
        <v>510</v>
      </c>
      <c r="Q79" s="8" t="s">
        <v>231</v>
      </c>
      <c r="R79" s="7" t="s">
        <v>517</v>
      </c>
      <c r="S79" s="8"/>
      <c r="T79" s="7"/>
      <c r="U79" s="8"/>
      <c r="V79" s="7"/>
      <c r="W79" s="7"/>
      <c r="X79" s="1"/>
      <c r="Y79" s="1"/>
      <c r="Z79" s="1"/>
      <c r="AA79" s="1"/>
      <c r="AB79" s="1"/>
    </row>
    <row r="80" spans="1:28" ht="91.5" hidden="1" customHeight="1" thickBot="1" x14ac:dyDescent="0.25">
      <c r="A80" s="143">
        <v>80</v>
      </c>
      <c r="B80" s="32" t="s">
        <v>350</v>
      </c>
      <c r="C80" s="9">
        <v>2023002470002</v>
      </c>
      <c r="D80" s="48">
        <v>2023</v>
      </c>
      <c r="E80" s="48" t="s">
        <v>1130</v>
      </c>
      <c r="F80" s="10" t="s">
        <v>52</v>
      </c>
      <c r="G80" s="7" t="s">
        <v>351</v>
      </c>
      <c r="H80" s="7" t="s">
        <v>990</v>
      </c>
      <c r="I80" s="8" t="s">
        <v>349</v>
      </c>
      <c r="J80" s="12" t="s">
        <v>348</v>
      </c>
      <c r="K80" s="12" t="s">
        <v>348</v>
      </c>
      <c r="L80" s="12" t="s">
        <v>1185</v>
      </c>
      <c r="M80" s="11">
        <v>679057413</v>
      </c>
      <c r="N80" s="8" t="s">
        <v>360</v>
      </c>
      <c r="O80" s="12">
        <v>1</v>
      </c>
      <c r="P80" s="12" t="s">
        <v>511</v>
      </c>
      <c r="Q80" s="8" t="s">
        <v>231</v>
      </c>
      <c r="R80" s="7" t="s">
        <v>21</v>
      </c>
      <c r="S80" s="8"/>
      <c r="T80" s="7"/>
      <c r="U80" s="8"/>
      <c r="V80" s="7"/>
      <c r="W80" s="7"/>
      <c r="X80" s="1"/>
      <c r="Y80" s="1"/>
      <c r="Z80" s="1"/>
      <c r="AA80" s="1"/>
      <c r="AB80" s="1"/>
    </row>
    <row r="81" spans="1:28" ht="91.5" customHeight="1" thickBot="1" x14ac:dyDescent="0.25">
      <c r="A81" s="133">
        <v>81</v>
      </c>
      <c r="B81" s="32" t="s">
        <v>354</v>
      </c>
      <c r="C81" s="9">
        <v>2022002470001</v>
      </c>
      <c r="D81" s="48">
        <v>2022</v>
      </c>
      <c r="E81" s="48" t="s">
        <v>1243</v>
      </c>
      <c r="F81" s="10" t="s">
        <v>48</v>
      </c>
      <c r="G81" s="10" t="s">
        <v>48</v>
      </c>
      <c r="H81" s="7" t="s">
        <v>355</v>
      </c>
      <c r="I81" s="8" t="s">
        <v>356</v>
      </c>
      <c r="J81" s="12" t="s">
        <v>357</v>
      </c>
      <c r="K81" s="12" t="s">
        <v>357</v>
      </c>
      <c r="L81" s="12" t="s">
        <v>1185</v>
      </c>
      <c r="M81" s="11">
        <v>999749000</v>
      </c>
      <c r="N81" s="8" t="s">
        <v>360</v>
      </c>
      <c r="O81" s="12">
        <v>5</v>
      </c>
      <c r="P81" s="12" t="s">
        <v>512</v>
      </c>
      <c r="Q81" s="8" t="s">
        <v>231</v>
      </c>
      <c r="R81" s="7" t="s">
        <v>21</v>
      </c>
      <c r="S81" s="8"/>
      <c r="T81" s="7"/>
      <c r="U81" s="8"/>
      <c r="V81" s="7"/>
      <c r="W81" s="7"/>
      <c r="X81" s="1"/>
      <c r="Y81" s="1"/>
      <c r="Z81" s="1"/>
      <c r="AA81" s="1"/>
      <c r="AB81" s="1"/>
    </row>
    <row r="82" spans="1:28" ht="68.25" customHeight="1" thickBot="1" x14ac:dyDescent="0.25">
      <c r="A82" s="133">
        <v>82</v>
      </c>
      <c r="B82" s="33" t="s">
        <v>354</v>
      </c>
      <c r="C82" s="9">
        <v>2022002470002</v>
      </c>
      <c r="D82" s="9">
        <v>2022</v>
      </c>
      <c r="E82" s="48" t="s">
        <v>1152</v>
      </c>
      <c r="F82" s="7" t="s">
        <v>215</v>
      </c>
      <c r="G82" s="8" t="s">
        <v>362</v>
      </c>
      <c r="H82" s="12" t="s">
        <v>361</v>
      </c>
      <c r="I82" s="11" t="s">
        <v>358</v>
      </c>
      <c r="J82" s="12" t="s">
        <v>359</v>
      </c>
      <c r="K82" s="12" t="s">
        <v>359</v>
      </c>
      <c r="L82" s="12" t="s">
        <v>1200</v>
      </c>
      <c r="M82" s="11">
        <v>141385436</v>
      </c>
      <c r="N82" s="8" t="s">
        <v>360</v>
      </c>
      <c r="O82" s="12">
        <v>1</v>
      </c>
      <c r="P82" s="12" t="s">
        <v>513</v>
      </c>
      <c r="Q82" s="9" t="s">
        <v>231</v>
      </c>
      <c r="R82" s="7" t="s">
        <v>21</v>
      </c>
      <c r="S82" s="8"/>
      <c r="T82" s="7"/>
      <c r="U82" s="8"/>
      <c r="V82" s="7"/>
      <c r="W82" s="10"/>
    </row>
    <row r="83" spans="1:28" ht="79.5" customHeight="1" thickBot="1" x14ac:dyDescent="0.25">
      <c r="A83" s="133">
        <v>83</v>
      </c>
      <c r="B83" s="33" t="s">
        <v>363</v>
      </c>
      <c r="C83" s="9">
        <v>2022002470003</v>
      </c>
      <c r="D83" s="9">
        <v>2022</v>
      </c>
      <c r="E83" s="9" t="s">
        <v>1148</v>
      </c>
      <c r="F83" s="7" t="s">
        <v>57</v>
      </c>
      <c r="G83" s="8" t="s">
        <v>369</v>
      </c>
      <c r="H83" s="12" t="s">
        <v>365</v>
      </c>
      <c r="I83" s="11" t="s">
        <v>366</v>
      </c>
      <c r="J83" s="12" t="s">
        <v>431</v>
      </c>
      <c r="K83" s="12" t="s">
        <v>431</v>
      </c>
      <c r="L83" s="12" t="s">
        <v>1185</v>
      </c>
      <c r="M83" s="11">
        <v>806798500</v>
      </c>
      <c r="N83" s="8" t="s">
        <v>360</v>
      </c>
      <c r="O83" s="12">
        <v>1</v>
      </c>
      <c r="P83" s="12" t="s">
        <v>514</v>
      </c>
      <c r="Q83" s="9" t="s">
        <v>368</v>
      </c>
      <c r="R83" s="7" t="s">
        <v>21</v>
      </c>
      <c r="S83" s="8"/>
      <c r="T83" s="7"/>
      <c r="U83" s="8"/>
      <c r="V83" s="7"/>
      <c r="W83" s="7"/>
    </row>
    <row r="84" spans="1:28" ht="96.75" customHeight="1" thickBot="1" x14ac:dyDescent="0.25">
      <c r="A84" s="133">
        <v>84</v>
      </c>
      <c r="B84" s="32" t="s">
        <v>363</v>
      </c>
      <c r="C84" s="9">
        <v>2022002470004</v>
      </c>
      <c r="D84" s="48">
        <v>2022</v>
      </c>
      <c r="E84" s="48" t="s">
        <v>1239</v>
      </c>
      <c r="F84" s="10" t="s">
        <v>71</v>
      </c>
      <c r="G84" s="10" t="s">
        <v>373</v>
      </c>
      <c r="H84" s="7" t="s">
        <v>370</v>
      </c>
      <c r="I84" s="8" t="s">
        <v>371</v>
      </c>
      <c r="J84" s="12" t="s">
        <v>1028</v>
      </c>
      <c r="K84" s="12" t="s">
        <v>372</v>
      </c>
      <c r="L84" s="12" t="s">
        <v>1185</v>
      </c>
      <c r="M84" s="11">
        <v>99998000</v>
      </c>
      <c r="N84" s="8" t="s">
        <v>360</v>
      </c>
      <c r="O84" s="12">
        <v>3</v>
      </c>
      <c r="P84" s="12" t="s">
        <v>515</v>
      </c>
      <c r="Q84" s="8" t="s">
        <v>368</v>
      </c>
      <c r="R84" s="7" t="s">
        <v>21</v>
      </c>
      <c r="S84" s="8"/>
      <c r="T84" s="7"/>
      <c r="U84" s="8"/>
      <c r="V84" s="7"/>
      <c r="W84" s="5"/>
    </row>
    <row r="85" spans="1:28" ht="86.25" customHeight="1" thickBot="1" x14ac:dyDescent="0.25">
      <c r="A85" s="133">
        <v>85</v>
      </c>
      <c r="B85" s="32" t="s">
        <v>350</v>
      </c>
      <c r="C85" s="9">
        <v>2022002470006</v>
      </c>
      <c r="D85" s="48">
        <v>2022</v>
      </c>
      <c r="E85" s="9" t="s">
        <v>1261</v>
      </c>
      <c r="F85" s="10" t="s">
        <v>215</v>
      </c>
      <c r="G85" s="10" t="s">
        <v>362</v>
      </c>
      <c r="H85" s="7" t="s">
        <v>374</v>
      </c>
      <c r="I85" s="8" t="s">
        <v>375</v>
      </c>
      <c r="J85" s="12" t="s">
        <v>396</v>
      </c>
      <c r="K85" s="12" t="s">
        <v>1029</v>
      </c>
      <c r="L85" s="12" t="s">
        <v>1185</v>
      </c>
      <c r="M85" s="11">
        <v>111128456</v>
      </c>
      <c r="N85" s="8" t="s">
        <v>360</v>
      </c>
      <c r="O85" s="12">
        <v>2</v>
      </c>
      <c r="P85" s="12" t="s">
        <v>516</v>
      </c>
      <c r="Q85" s="8" t="s">
        <v>368</v>
      </c>
      <c r="R85" s="7" t="s">
        <v>21</v>
      </c>
      <c r="S85" s="8"/>
      <c r="T85" s="7"/>
      <c r="U85" s="8"/>
      <c r="V85" s="7"/>
      <c r="W85" s="7"/>
    </row>
    <row r="86" spans="1:28" ht="96" customHeight="1" thickBot="1" x14ac:dyDescent="0.25">
      <c r="A86" s="133">
        <v>86</v>
      </c>
      <c r="B86" s="32" t="s">
        <v>350</v>
      </c>
      <c r="C86" s="9">
        <v>2022002470009</v>
      </c>
      <c r="D86" s="48">
        <v>2022</v>
      </c>
      <c r="E86" s="48" t="s">
        <v>1134</v>
      </c>
      <c r="F86" s="10" t="s">
        <v>80</v>
      </c>
      <c r="G86" s="10" t="s">
        <v>377</v>
      </c>
      <c r="H86" s="7" t="s">
        <v>376</v>
      </c>
      <c r="I86" s="8" t="s">
        <v>378</v>
      </c>
      <c r="J86" s="12" t="s">
        <v>357</v>
      </c>
      <c r="K86" s="12" t="s">
        <v>357</v>
      </c>
      <c r="L86" s="12" t="s">
        <v>1185</v>
      </c>
      <c r="M86" s="11">
        <v>50000000</v>
      </c>
      <c r="N86" s="8" t="s">
        <v>360</v>
      </c>
      <c r="O86" s="12">
        <v>1</v>
      </c>
      <c r="P86" s="12" t="s">
        <v>379</v>
      </c>
      <c r="Q86" s="8" t="s">
        <v>368</v>
      </c>
      <c r="R86" s="7" t="s">
        <v>61</v>
      </c>
      <c r="S86" s="8"/>
      <c r="T86" s="7"/>
      <c r="U86" s="8"/>
      <c r="V86" s="7"/>
      <c r="W86" s="7"/>
    </row>
    <row r="87" spans="1:28" ht="102.75" hidden="1" thickBot="1" x14ac:dyDescent="0.25">
      <c r="A87" s="143">
        <v>87</v>
      </c>
      <c r="B87" s="32" t="s">
        <v>350</v>
      </c>
      <c r="C87" s="9">
        <v>2022002470011</v>
      </c>
      <c r="D87" s="48">
        <v>2023</v>
      </c>
      <c r="E87" s="48" t="s">
        <v>1130</v>
      </c>
      <c r="F87" s="10" t="s">
        <v>380</v>
      </c>
      <c r="G87" s="10" t="s">
        <v>126</v>
      </c>
      <c r="H87" s="7" t="s">
        <v>381</v>
      </c>
      <c r="I87" s="8" t="s">
        <v>382</v>
      </c>
      <c r="J87" s="12" t="s">
        <v>1030</v>
      </c>
      <c r="K87" s="12" t="s">
        <v>383</v>
      </c>
      <c r="L87" s="12" t="s">
        <v>1185</v>
      </c>
      <c r="M87" s="11">
        <v>34752171361</v>
      </c>
      <c r="N87" s="8" t="s">
        <v>360</v>
      </c>
      <c r="O87" s="12">
        <v>1</v>
      </c>
      <c r="P87" s="12" t="s">
        <v>384</v>
      </c>
      <c r="Q87" s="8" t="s">
        <v>368</v>
      </c>
      <c r="R87" s="7" t="s">
        <v>21</v>
      </c>
      <c r="S87" s="8"/>
      <c r="T87" s="7"/>
      <c r="U87" s="8"/>
      <c r="V87" s="7"/>
      <c r="W87" s="7"/>
    </row>
    <row r="88" spans="1:28" ht="93.75" customHeight="1" thickBot="1" x14ac:dyDescent="0.25">
      <c r="A88" s="133">
        <v>88</v>
      </c>
      <c r="B88" s="33" t="s">
        <v>350</v>
      </c>
      <c r="C88" s="9">
        <v>2022002470024</v>
      </c>
      <c r="D88" s="48">
        <v>2022</v>
      </c>
      <c r="E88" s="48" t="s">
        <v>1145</v>
      </c>
      <c r="F88" s="10" t="s">
        <v>389</v>
      </c>
      <c r="G88" s="12" t="s">
        <v>174</v>
      </c>
      <c r="H88" s="11" t="s">
        <v>390</v>
      </c>
      <c r="I88" s="8" t="s">
        <v>391</v>
      </c>
      <c r="J88" s="7" t="s">
        <v>431</v>
      </c>
      <c r="K88" s="7" t="s">
        <v>392</v>
      </c>
      <c r="L88" s="12" t="s">
        <v>1185</v>
      </c>
      <c r="M88" s="11">
        <v>14996000</v>
      </c>
      <c r="N88" s="8" t="s">
        <v>360</v>
      </c>
      <c r="O88" s="12">
        <v>2</v>
      </c>
      <c r="P88" s="12" t="s">
        <v>393</v>
      </c>
      <c r="Q88" s="10" t="s">
        <v>368</v>
      </c>
      <c r="R88" s="7" t="s">
        <v>61</v>
      </c>
      <c r="S88" s="8"/>
      <c r="T88" s="7"/>
      <c r="U88" s="8"/>
      <c r="V88" s="7"/>
      <c r="W88" s="7"/>
    </row>
    <row r="89" spans="1:28" ht="80.25" customHeight="1" thickBot="1" x14ac:dyDescent="0.25">
      <c r="A89" s="133">
        <v>89</v>
      </c>
      <c r="B89" s="27" t="s">
        <v>350</v>
      </c>
      <c r="C89" s="9">
        <v>2022002470033</v>
      </c>
      <c r="D89" s="9">
        <v>2022</v>
      </c>
      <c r="E89" s="9" t="s">
        <v>1261</v>
      </c>
      <c r="F89" s="12" t="s">
        <v>215</v>
      </c>
      <c r="G89" s="11" t="s">
        <v>167</v>
      </c>
      <c r="H89" s="8" t="s">
        <v>394</v>
      </c>
      <c r="I89" s="7" t="s">
        <v>395</v>
      </c>
      <c r="J89" s="11" t="s">
        <v>396</v>
      </c>
      <c r="K89" s="11" t="s">
        <v>396</v>
      </c>
      <c r="L89" s="12" t="s">
        <v>1185</v>
      </c>
      <c r="M89" s="11">
        <v>600000000</v>
      </c>
      <c r="N89" s="8" t="s">
        <v>360</v>
      </c>
      <c r="O89" s="12">
        <v>1</v>
      </c>
      <c r="P89" s="12" t="s">
        <v>397</v>
      </c>
      <c r="Q89" s="7" t="s">
        <v>368</v>
      </c>
      <c r="R89" s="7" t="s">
        <v>21</v>
      </c>
      <c r="S89" s="8"/>
      <c r="T89" s="7"/>
      <c r="U89" s="8"/>
      <c r="V89" s="7"/>
      <c r="W89" s="10"/>
    </row>
    <row r="90" spans="1:28" ht="108.75" customHeight="1" thickBot="1" x14ac:dyDescent="0.25">
      <c r="A90" s="133">
        <v>90</v>
      </c>
      <c r="B90" s="27" t="s">
        <v>398</v>
      </c>
      <c r="C90" s="9">
        <v>2022002470034</v>
      </c>
      <c r="D90" s="9">
        <v>2022</v>
      </c>
      <c r="E90" s="9" t="s">
        <v>1141</v>
      </c>
      <c r="F90" s="12" t="s">
        <v>71</v>
      </c>
      <c r="G90" s="11" t="s">
        <v>92</v>
      </c>
      <c r="H90" s="8" t="s">
        <v>399</v>
      </c>
      <c r="I90" s="7" t="s">
        <v>400</v>
      </c>
      <c r="J90" s="11" t="s">
        <v>357</v>
      </c>
      <c r="K90" s="11" t="s">
        <v>401</v>
      </c>
      <c r="L90" s="12" t="s">
        <v>1185</v>
      </c>
      <c r="M90" s="11">
        <v>140005000</v>
      </c>
      <c r="N90" s="8" t="s">
        <v>360</v>
      </c>
      <c r="O90" s="12">
        <v>2</v>
      </c>
      <c r="P90" s="12" t="s">
        <v>402</v>
      </c>
      <c r="Q90" s="7" t="s">
        <v>368</v>
      </c>
      <c r="R90" s="7" t="s">
        <v>61</v>
      </c>
      <c r="S90" s="8"/>
      <c r="T90" s="7"/>
      <c r="U90" s="8"/>
      <c r="V90" s="7"/>
      <c r="W90" s="7" t="s">
        <v>1265</v>
      </c>
    </row>
    <row r="91" spans="1:28" ht="65.25" customHeight="1" thickBot="1" x14ac:dyDescent="0.25">
      <c r="A91" s="133">
        <v>91</v>
      </c>
      <c r="B91" s="27" t="s">
        <v>350</v>
      </c>
      <c r="C91" s="9">
        <v>2022002470036</v>
      </c>
      <c r="D91" s="9">
        <v>2022</v>
      </c>
      <c r="E91" s="48" t="s">
        <v>1130</v>
      </c>
      <c r="F91" s="12" t="s">
        <v>380</v>
      </c>
      <c r="G91" s="11" t="s">
        <v>403</v>
      </c>
      <c r="H91" s="8" t="s">
        <v>404</v>
      </c>
      <c r="I91" s="7" t="s">
        <v>405</v>
      </c>
      <c r="J91" s="11" t="s">
        <v>1032</v>
      </c>
      <c r="K91" s="11" t="s">
        <v>406</v>
      </c>
      <c r="L91" s="11" t="s">
        <v>1201</v>
      </c>
      <c r="M91" s="11">
        <v>261901006</v>
      </c>
      <c r="N91" s="8" t="s">
        <v>360</v>
      </c>
      <c r="O91" s="12">
        <v>1</v>
      </c>
      <c r="P91" s="12" t="s">
        <v>407</v>
      </c>
      <c r="Q91" s="7" t="s">
        <v>368</v>
      </c>
      <c r="R91" s="7" t="s">
        <v>21</v>
      </c>
      <c r="S91" s="8"/>
      <c r="T91" s="7"/>
      <c r="U91" s="8"/>
      <c r="V91" s="7"/>
      <c r="W91" s="5"/>
    </row>
    <row r="92" spans="1:28" ht="102.75" customHeight="1" thickBot="1" x14ac:dyDescent="0.25">
      <c r="A92" s="133">
        <v>92</v>
      </c>
      <c r="B92" s="27" t="s">
        <v>350</v>
      </c>
      <c r="C92" s="9">
        <v>2022002470040</v>
      </c>
      <c r="D92" s="9">
        <v>2022</v>
      </c>
      <c r="E92" s="48" t="s">
        <v>1131</v>
      </c>
      <c r="F92" s="12" t="s">
        <v>380</v>
      </c>
      <c r="G92" s="11" t="s">
        <v>126</v>
      </c>
      <c r="H92" s="8" t="s">
        <v>409</v>
      </c>
      <c r="I92" s="7" t="s">
        <v>410</v>
      </c>
      <c r="J92" s="11" t="s">
        <v>1034</v>
      </c>
      <c r="K92" s="11" t="s">
        <v>411</v>
      </c>
      <c r="L92" s="11" t="s">
        <v>1204</v>
      </c>
      <c r="M92" s="11">
        <v>1760000000</v>
      </c>
      <c r="N92" s="8" t="s">
        <v>360</v>
      </c>
      <c r="O92" s="12">
        <v>1</v>
      </c>
      <c r="P92" s="12" t="s">
        <v>412</v>
      </c>
      <c r="Q92" s="7" t="s">
        <v>368</v>
      </c>
      <c r="R92" s="7" t="s">
        <v>21</v>
      </c>
      <c r="S92" s="8"/>
      <c r="T92" s="7"/>
      <c r="U92" s="8"/>
      <c r="V92" s="7"/>
      <c r="W92" s="7"/>
    </row>
    <row r="93" spans="1:28" ht="70.5" customHeight="1" thickBot="1" x14ac:dyDescent="0.25">
      <c r="A93" s="133">
        <v>93</v>
      </c>
      <c r="B93" s="27" t="s">
        <v>398</v>
      </c>
      <c r="C93" s="9">
        <v>2022002470057</v>
      </c>
      <c r="D93" s="9">
        <v>2022</v>
      </c>
      <c r="E93" s="48" t="s">
        <v>1131</v>
      </c>
      <c r="F93" s="12" t="s">
        <v>209</v>
      </c>
      <c r="G93" s="11" t="s">
        <v>344</v>
      </c>
      <c r="H93" s="8" t="s">
        <v>416</v>
      </c>
      <c r="I93" s="8" t="s">
        <v>416</v>
      </c>
      <c r="J93" s="11" t="s">
        <v>1036</v>
      </c>
      <c r="K93" s="11" t="s">
        <v>1036</v>
      </c>
      <c r="L93" s="11" t="s">
        <v>1192</v>
      </c>
      <c r="M93" s="11">
        <v>10257572980</v>
      </c>
      <c r="N93" s="8" t="s">
        <v>360</v>
      </c>
      <c r="O93" s="12"/>
      <c r="P93" s="12"/>
      <c r="Q93" s="7" t="s">
        <v>368</v>
      </c>
      <c r="R93" s="7" t="s">
        <v>21</v>
      </c>
      <c r="S93" s="8"/>
      <c r="T93" s="7"/>
      <c r="U93" s="8"/>
      <c r="V93" s="7"/>
      <c r="W93" s="7"/>
    </row>
    <row r="94" spans="1:28" ht="72" customHeight="1" thickBot="1" x14ac:dyDescent="0.25">
      <c r="A94" s="133">
        <v>94</v>
      </c>
      <c r="B94" s="55" t="s">
        <v>350</v>
      </c>
      <c r="C94" s="26">
        <v>2022002470059</v>
      </c>
      <c r="D94" s="26">
        <v>2022</v>
      </c>
      <c r="E94" s="48" t="s">
        <v>1134</v>
      </c>
      <c r="F94" s="56" t="s">
        <v>80</v>
      </c>
      <c r="G94" s="20" t="s">
        <v>80</v>
      </c>
      <c r="H94" s="57" t="s">
        <v>418</v>
      </c>
      <c r="I94" s="25" t="s">
        <v>419</v>
      </c>
      <c r="J94" s="20" t="s">
        <v>631</v>
      </c>
      <c r="K94" s="20" t="s">
        <v>420</v>
      </c>
      <c r="L94" s="12" t="s">
        <v>1185</v>
      </c>
      <c r="M94" s="11">
        <v>663924167</v>
      </c>
      <c r="N94" s="57" t="s">
        <v>360</v>
      </c>
      <c r="O94" s="12">
        <v>1</v>
      </c>
      <c r="P94" s="12" t="s">
        <v>421</v>
      </c>
      <c r="Q94" s="25" t="s">
        <v>368</v>
      </c>
      <c r="R94" s="25" t="s">
        <v>21</v>
      </c>
      <c r="S94" s="8"/>
      <c r="T94" s="7"/>
      <c r="U94" s="8"/>
      <c r="V94" s="7"/>
      <c r="W94" s="7"/>
    </row>
    <row r="95" spans="1:28" ht="72" customHeight="1" thickBot="1" x14ac:dyDescent="0.25">
      <c r="A95" s="31">
        <v>95</v>
      </c>
      <c r="B95" s="32" t="s">
        <v>350</v>
      </c>
      <c r="C95" s="9">
        <v>2022002470060</v>
      </c>
      <c r="D95" s="48">
        <v>2022</v>
      </c>
      <c r="E95" s="48" t="s">
        <v>1131</v>
      </c>
      <c r="F95" s="10" t="s">
        <v>380</v>
      </c>
      <c r="G95" s="7" t="s">
        <v>600</v>
      </c>
      <c r="H95" s="16" t="s">
        <v>597</v>
      </c>
      <c r="I95" s="8" t="s">
        <v>598</v>
      </c>
      <c r="J95" s="12" t="s">
        <v>1038</v>
      </c>
      <c r="K95" s="12" t="s">
        <v>1040</v>
      </c>
      <c r="L95" s="12" t="s">
        <v>1190</v>
      </c>
      <c r="M95" s="11">
        <v>33661821785</v>
      </c>
      <c r="N95" s="8" t="s">
        <v>114</v>
      </c>
      <c r="O95" s="12">
        <v>1</v>
      </c>
      <c r="P95" s="12" t="s">
        <v>601</v>
      </c>
      <c r="Q95" s="8" t="s">
        <v>368</v>
      </c>
      <c r="R95" s="7" t="s">
        <v>21</v>
      </c>
      <c r="S95" s="8"/>
      <c r="T95" s="7"/>
      <c r="U95" s="8"/>
      <c r="V95" s="7"/>
      <c r="W95" s="7" t="s">
        <v>1251</v>
      </c>
    </row>
    <row r="96" spans="1:28" ht="73.5" customHeight="1" thickBot="1" x14ac:dyDescent="0.25">
      <c r="A96" s="133">
        <v>96</v>
      </c>
      <c r="B96" s="27" t="s">
        <v>398</v>
      </c>
      <c r="C96" s="9">
        <v>2022002470061</v>
      </c>
      <c r="D96" s="9">
        <v>2022</v>
      </c>
      <c r="E96" s="48" t="s">
        <v>1139</v>
      </c>
      <c r="F96" s="12" t="s">
        <v>423</v>
      </c>
      <c r="G96" s="11" t="s">
        <v>423</v>
      </c>
      <c r="H96" s="8" t="s">
        <v>422</v>
      </c>
      <c r="I96" s="7" t="s">
        <v>424</v>
      </c>
      <c r="J96" s="11" t="s">
        <v>1041</v>
      </c>
      <c r="K96" s="11" t="s">
        <v>425</v>
      </c>
      <c r="L96" s="12" t="s">
        <v>1185</v>
      </c>
      <c r="M96" s="11">
        <v>185199427.16999999</v>
      </c>
      <c r="N96" s="8" t="s">
        <v>360</v>
      </c>
      <c r="O96" s="12">
        <v>3</v>
      </c>
      <c r="P96" s="12" t="s">
        <v>426</v>
      </c>
      <c r="Q96" s="7" t="s">
        <v>368</v>
      </c>
      <c r="R96" s="7" t="s">
        <v>21</v>
      </c>
      <c r="S96" s="8"/>
      <c r="T96" s="7"/>
      <c r="U96" s="8"/>
      <c r="V96" s="7"/>
      <c r="W96" s="10"/>
    </row>
    <row r="97" spans="1:31" ht="73.5" hidden="1" customHeight="1" thickBot="1" x14ac:dyDescent="0.25">
      <c r="A97" s="143">
        <v>97</v>
      </c>
      <c r="B97" s="27" t="s">
        <v>428</v>
      </c>
      <c r="C97" s="9">
        <v>2022002470062</v>
      </c>
      <c r="D97" s="9">
        <v>2023</v>
      </c>
      <c r="E97" s="48" t="s">
        <v>1131</v>
      </c>
      <c r="F97" s="12" t="s">
        <v>209</v>
      </c>
      <c r="G97" s="11" t="s">
        <v>427</v>
      </c>
      <c r="H97" s="8" t="s">
        <v>62</v>
      </c>
      <c r="I97" s="7" t="s">
        <v>430</v>
      </c>
      <c r="J97" s="11" t="s">
        <v>431</v>
      </c>
      <c r="K97" s="11" t="s">
        <v>431</v>
      </c>
      <c r="L97" s="12" t="s">
        <v>1185</v>
      </c>
      <c r="M97" s="11">
        <v>2572915673</v>
      </c>
      <c r="N97" s="8" t="s">
        <v>360</v>
      </c>
      <c r="O97" s="12">
        <v>2</v>
      </c>
      <c r="P97" s="12" t="s">
        <v>432</v>
      </c>
      <c r="Q97" s="7" t="s">
        <v>368</v>
      </c>
      <c r="R97" s="7" t="s">
        <v>21</v>
      </c>
      <c r="S97" s="8"/>
      <c r="T97" s="7"/>
      <c r="U97" s="8"/>
      <c r="V97" s="7"/>
      <c r="W97" s="7"/>
    </row>
    <row r="98" spans="1:31" ht="79.5" customHeight="1" thickBot="1" x14ac:dyDescent="0.25">
      <c r="A98" s="133">
        <v>98</v>
      </c>
      <c r="B98" s="27" t="s">
        <v>428</v>
      </c>
      <c r="C98" s="9">
        <v>2022002470065</v>
      </c>
      <c r="D98" s="9">
        <v>2022</v>
      </c>
      <c r="E98" s="9" t="s">
        <v>1141</v>
      </c>
      <c r="F98" s="12" t="s">
        <v>71</v>
      </c>
      <c r="G98" s="11" t="s">
        <v>92</v>
      </c>
      <c r="H98" s="8" t="s">
        <v>429</v>
      </c>
      <c r="I98" s="7" t="s">
        <v>434</v>
      </c>
      <c r="J98" s="11" t="s">
        <v>1042</v>
      </c>
      <c r="K98" s="11" t="s">
        <v>1043</v>
      </c>
      <c r="L98" s="12" t="s">
        <v>1185</v>
      </c>
      <c r="M98" s="11">
        <v>60343266</v>
      </c>
      <c r="N98" s="8" t="s">
        <v>360</v>
      </c>
      <c r="O98" s="12">
        <v>3</v>
      </c>
      <c r="P98" s="12" t="s">
        <v>433</v>
      </c>
      <c r="Q98" s="7" t="s">
        <v>368</v>
      </c>
      <c r="R98" s="7" t="s">
        <v>21</v>
      </c>
      <c r="S98" s="8"/>
      <c r="T98" s="7"/>
      <c r="U98" s="8"/>
      <c r="V98" s="7"/>
      <c r="W98" s="7" t="s">
        <v>1266</v>
      </c>
    </row>
    <row r="99" spans="1:31" ht="102.75" thickBot="1" x14ac:dyDescent="0.25">
      <c r="A99" s="133">
        <v>99</v>
      </c>
      <c r="B99" s="27" t="s">
        <v>354</v>
      </c>
      <c r="C99" s="9">
        <v>2022002470066</v>
      </c>
      <c r="D99" s="9">
        <v>2022</v>
      </c>
      <c r="E99" s="9" t="s">
        <v>1137</v>
      </c>
      <c r="F99" s="12" t="s">
        <v>48</v>
      </c>
      <c r="G99" s="11" t="s">
        <v>48</v>
      </c>
      <c r="H99" s="8" t="s">
        <v>435</v>
      </c>
      <c r="I99" s="7" t="s">
        <v>436</v>
      </c>
      <c r="J99" s="11" t="s">
        <v>431</v>
      </c>
      <c r="K99" s="11" t="s">
        <v>431</v>
      </c>
      <c r="L99" s="12" t="s">
        <v>1185</v>
      </c>
      <c r="M99" s="11">
        <v>1000000000</v>
      </c>
      <c r="N99" s="8" t="s">
        <v>360</v>
      </c>
      <c r="O99" s="12">
        <v>1</v>
      </c>
      <c r="P99" s="12" t="s">
        <v>148</v>
      </c>
      <c r="Q99" s="8" t="s">
        <v>231</v>
      </c>
      <c r="R99" s="7" t="s">
        <v>21</v>
      </c>
      <c r="S99" s="7" t="s">
        <v>21</v>
      </c>
      <c r="T99" s="7"/>
      <c r="U99" s="8"/>
      <c r="V99" s="7"/>
      <c r="W99" s="7"/>
    </row>
    <row r="100" spans="1:31" ht="71.25" hidden="1" customHeight="1" thickBot="1" x14ac:dyDescent="0.25">
      <c r="A100" s="143">
        <v>100</v>
      </c>
      <c r="B100" s="27" t="s">
        <v>398</v>
      </c>
      <c r="C100" s="9">
        <v>2022002470068</v>
      </c>
      <c r="D100" s="9">
        <v>2023</v>
      </c>
      <c r="E100" s="9" t="s">
        <v>1141</v>
      </c>
      <c r="F100" s="12" t="s">
        <v>71</v>
      </c>
      <c r="G100" s="11" t="s">
        <v>92</v>
      </c>
      <c r="H100" s="8" t="s">
        <v>1094</v>
      </c>
      <c r="I100" s="7" t="s">
        <v>437</v>
      </c>
      <c r="J100" s="11" t="s">
        <v>401</v>
      </c>
      <c r="K100" s="11" t="s">
        <v>401</v>
      </c>
      <c r="L100" s="12" t="s">
        <v>1185</v>
      </c>
      <c r="M100" s="11">
        <v>192800000</v>
      </c>
      <c r="N100" s="8" t="s">
        <v>360</v>
      </c>
      <c r="O100" s="12">
        <v>3</v>
      </c>
      <c r="P100" s="12" t="s">
        <v>438</v>
      </c>
      <c r="Q100" s="7" t="s">
        <v>368</v>
      </c>
      <c r="R100" s="7" t="s">
        <v>21</v>
      </c>
      <c r="S100" s="8"/>
      <c r="T100" s="7"/>
      <c r="U100" s="8"/>
      <c r="V100" s="7"/>
      <c r="W100" s="7" t="s">
        <v>1265</v>
      </c>
    </row>
    <row r="101" spans="1:31" ht="63.75" hidden="1" customHeight="1" thickBot="1" x14ac:dyDescent="0.25">
      <c r="A101" s="143">
        <v>101</v>
      </c>
      <c r="B101" s="27" t="s">
        <v>350</v>
      </c>
      <c r="C101" s="9">
        <v>2022002470069</v>
      </c>
      <c r="D101" s="9">
        <v>2023</v>
      </c>
      <c r="E101" s="48" t="s">
        <v>1130</v>
      </c>
      <c r="F101" s="12" t="s">
        <v>380</v>
      </c>
      <c r="G101" s="11" t="s">
        <v>439</v>
      </c>
      <c r="H101" s="8" t="s">
        <v>1246</v>
      </c>
      <c r="I101" s="8" t="s">
        <v>1246</v>
      </c>
      <c r="J101" s="11" t="s">
        <v>1044</v>
      </c>
      <c r="K101" s="11" t="s">
        <v>1046</v>
      </c>
      <c r="L101" s="11" t="s">
        <v>1189</v>
      </c>
      <c r="M101" s="11">
        <v>2977626220</v>
      </c>
      <c r="N101" s="8" t="s">
        <v>360</v>
      </c>
      <c r="O101" s="12">
        <v>2</v>
      </c>
      <c r="P101" s="12" t="s">
        <v>442</v>
      </c>
      <c r="Q101" s="7" t="s">
        <v>368</v>
      </c>
      <c r="R101" s="7" t="s">
        <v>21</v>
      </c>
      <c r="S101" s="8"/>
      <c r="T101" s="7"/>
      <c r="U101" s="8"/>
      <c r="V101" s="7"/>
      <c r="W101" s="7"/>
      <c r="X101" s="30"/>
      <c r="Y101" s="29"/>
      <c r="Z101" s="29"/>
      <c r="AA101" s="30"/>
      <c r="AB101" s="30"/>
      <c r="AC101" s="30"/>
      <c r="AD101" s="30"/>
      <c r="AE101" s="30"/>
    </row>
    <row r="102" spans="1:31" ht="100.5" customHeight="1" thickBot="1" x14ac:dyDescent="0.25">
      <c r="A102" s="133">
        <v>102</v>
      </c>
      <c r="B102" s="27" t="s">
        <v>363</v>
      </c>
      <c r="C102" s="9">
        <v>2022002470073</v>
      </c>
      <c r="D102" s="9">
        <v>2022</v>
      </c>
      <c r="E102" s="48" t="s">
        <v>1139</v>
      </c>
      <c r="F102" s="12" t="s">
        <v>75</v>
      </c>
      <c r="G102" s="11" t="s">
        <v>444</v>
      </c>
      <c r="H102" s="8" t="s">
        <v>445</v>
      </c>
      <c r="I102" s="7" t="s">
        <v>446</v>
      </c>
      <c r="J102" s="11" t="s">
        <v>1048</v>
      </c>
      <c r="K102" s="11" t="s">
        <v>1047</v>
      </c>
      <c r="L102" s="11" t="s">
        <v>1191</v>
      </c>
      <c r="M102" s="11">
        <v>36924370</v>
      </c>
      <c r="N102" s="8" t="s">
        <v>360</v>
      </c>
      <c r="O102" s="12">
        <v>3</v>
      </c>
      <c r="P102" s="12" t="s">
        <v>447</v>
      </c>
      <c r="Q102" s="7" t="s">
        <v>368</v>
      </c>
      <c r="R102" s="7" t="s">
        <v>21</v>
      </c>
      <c r="S102" s="8"/>
      <c r="T102" s="7"/>
      <c r="U102" s="8"/>
      <c r="V102" s="7"/>
      <c r="W102" s="7"/>
    </row>
    <row r="103" spans="1:31" ht="56.25" hidden="1" customHeight="1" thickBot="1" x14ac:dyDescent="0.25">
      <c r="A103" s="143">
        <v>103</v>
      </c>
      <c r="B103" s="27" t="s">
        <v>350</v>
      </c>
      <c r="C103" s="9">
        <v>2022002470074</v>
      </c>
      <c r="D103" s="9">
        <v>2023</v>
      </c>
      <c r="E103" s="48" t="s">
        <v>1131</v>
      </c>
      <c r="F103" s="12" t="s">
        <v>380</v>
      </c>
      <c r="G103" s="11" t="s">
        <v>126</v>
      </c>
      <c r="H103" s="8" t="s">
        <v>448</v>
      </c>
      <c r="I103" s="7" t="s">
        <v>449</v>
      </c>
      <c r="J103" s="11" t="s">
        <v>431</v>
      </c>
      <c r="K103" s="11" t="s">
        <v>450</v>
      </c>
      <c r="L103" s="12" t="s">
        <v>1185</v>
      </c>
      <c r="M103" s="11">
        <v>1018312797.6</v>
      </c>
      <c r="N103" s="8" t="s">
        <v>360</v>
      </c>
      <c r="O103" s="12">
        <v>1</v>
      </c>
      <c r="P103" s="12" t="s">
        <v>385</v>
      </c>
      <c r="Q103" s="7" t="s">
        <v>368</v>
      </c>
      <c r="R103" s="7" t="s">
        <v>21</v>
      </c>
      <c r="S103" s="8"/>
      <c r="T103" s="7"/>
      <c r="U103" s="8"/>
      <c r="V103" s="7"/>
      <c r="W103" s="10"/>
    </row>
    <row r="104" spans="1:31" ht="66" customHeight="1" thickBot="1" x14ac:dyDescent="0.25">
      <c r="A104" s="133">
        <v>104</v>
      </c>
      <c r="B104" s="27" t="s">
        <v>398</v>
      </c>
      <c r="C104" s="9">
        <v>2022002470071</v>
      </c>
      <c r="D104" s="9">
        <v>2022</v>
      </c>
      <c r="E104" s="48" t="s">
        <v>1131</v>
      </c>
      <c r="F104" s="12" t="s">
        <v>57</v>
      </c>
      <c r="G104" s="11" t="s">
        <v>364</v>
      </c>
      <c r="H104" s="8" t="s">
        <v>451</v>
      </c>
      <c r="I104" s="7" t="s">
        <v>452</v>
      </c>
      <c r="J104" s="11" t="s">
        <v>431</v>
      </c>
      <c r="K104" s="11" t="s">
        <v>453</v>
      </c>
      <c r="L104" s="12" t="s">
        <v>1185</v>
      </c>
      <c r="M104" s="11">
        <v>1333231752.48</v>
      </c>
      <c r="N104" s="8" t="s">
        <v>360</v>
      </c>
      <c r="O104" s="12">
        <v>1</v>
      </c>
      <c r="P104" s="12" t="s">
        <v>454</v>
      </c>
      <c r="Q104" s="7" t="s">
        <v>368</v>
      </c>
      <c r="R104" s="7" t="s">
        <v>21</v>
      </c>
      <c r="S104" s="8"/>
      <c r="T104" s="7"/>
      <c r="U104" s="8"/>
      <c r="V104" s="7"/>
      <c r="W104" s="7"/>
    </row>
    <row r="105" spans="1:31" ht="81" customHeight="1" thickBot="1" x14ac:dyDescent="0.25">
      <c r="A105" s="133">
        <v>105</v>
      </c>
      <c r="B105" s="27" t="s">
        <v>354</v>
      </c>
      <c r="C105" s="9">
        <v>2022002470075</v>
      </c>
      <c r="D105" s="9">
        <v>2022</v>
      </c>
      <c r="E105" s="9" t="s">
        <v>1261</v>
      </c>
      <c r="F105" s="12" t="s">
        <v>48</v>
      </c>
      <c r="G105" s="11" t="s">
        <v>362</v>
      </c>
      <c r="H105" s="8" t="s">
        <v>455</v>
      </c>
      <c r="I105" s="7" t="s">
        <v>456</v>
      </c>
      <c r="J105" s="11" t="s">
        <v>1050</v>
      </c>
      <c r="K105" s="11" t="s">
        <v>1050</v>
      </c>
      <c r="L105" s="12" t="s">
        <v>1185</v>
      </c>
      <c r="M105" s="11">
        <v>200000000</v>
      </c>
      <c r="N105" s="8" t="s">
        <v>360</v>
      </c>
      <c r="O105" s="12">
        <v>4</v>
      </c>
      <c r="P105" s="12" t="s">
        <v>457</v>
      </c>
      <c r="Q105" s="7" t="s">
        <v>368</v>
      </c>
      <c r="R105" s="7" t="s">
        <v>21</v>
      </c>
      <c r="S105" s="8"/>
      <c r="T105" s="7"/>
      <c r="U105" s="8"/>
      <c r="V105" s="7"/>
      <c r="W105" s="5"/>
    </row>
    <row r="106" spans="1:31" ht="63.75" customHeight="1" thickBot="1" x14ac:dyDescent="0.25">
      <c r="A106" s="133">
        <v>106</v>
      </c>
      <c r="B106" s="27" t="s">
        <v>354</v>
      </c>
      <c r="C106" s="9">
        <v>2022002470076</v>
      </c>
      <c r="D106" s="9">
        <v>2022</v>
      </c>
      <c r="E106" s="48" t="s">
        <v>1240</v>
      </c>
      <c r="F106" s="12" t="s">
        <v>48</v>
      </c>
      <c r="G106" s="11" t="s">
        <v>97</v>
      </c>
      <c r="H106" s="8" t="s">
        <v>141</v>
      </c>
      <c r="I106" s="7" t="s">
        <v>375</v>
      </c>
      <c r="J106" s="11" t="s">
        <v>458</v>
      </c>
      <c r="K106" s="11" t="s">
        <v>458</v>
      </c>
      <c r="L106" s="12" t="s">
        <v>1185</v>
      </c>
      <c r="M106" s="11">
        <v>499923300</v>
      </c>
      <c r="N106" s="8" t="s">
        <v>360</v>
      </c>
      <c r="O106" s="12">
        <v>2</v>
      </c>
      <c r="P106" s="12" t="s">
        <v>459</v>
      </c>
      <c r="Q106" s="7" t="s">
        <v>368</v>
      </c>
      <c r="R106" s="7" t="s">
        <v>21</v>
      </c>
      <c r="S106" s="8"/>
      <c r="T106" s="7"/>
      <c r="U106" s="8"/>
      <c r="V106" s="7"/>
      <c r="W106" s="7"/>
    </row>
    <row r="107" spans="1:31" ht="48" hidden="1" customHeight="1" thickBot="1" x14ac:dyDescent="0.25">
      <c r="A107" s="143">
        <v>107</v>
      </c>
      <c r="B107" s="27" t="s">
        <v>398</v>
      </c>
      <c r="C107" s="9">
        <v>2022002470077</v>
      </c>
      <c r="D107" s="9">
        <v>2023</v>
      </c>
      <c r="E107" s="9" t="s">
        <v>1141</v>
      </c>
      <c r="F107" s="12" t="s">
        <v>71</v>
      </c>
      <c r="G107" s="11" t="s">
        <v>92</v>
      </c>
      <c r="H107" s="8" t="s">
        <v>460</v>
      </c>
      <c r="I107" s="7" t="s">
        <v>461</v>
      </c>
      <c r="J107" s="11" t="s">
        <v>357</v>
      </c>
      <c r="K107" s="11" t="s">
        <v>357</v>
      </c>
      <c r="L107" s="12" t="s">
        <v>1185</v>
      </c>
      <c r="M107" s="11">
        <v>134257809</v>
      </c>
      <c r="N107" s="8" t="s">
        <v>360</v>
      </c>
      <c r="O107" s="12">
        <v>6</v>
      </c>
      <c r="P107" s="12" t="s">
        <v>462</v>
      </c>
      <c r="Q107" s="7" t="s">
        <v>368</v>
      </c>
      <c r="R107" s="10" t="s">
        <v>21</v>
      </c>
      <c r="S107" s="8"/>
      <c r="T107" s="7"/>
      <c r="U107" s="8"/>
      <c r="V107" s="7"/>
      <c r="W107" s="7" t="s">
        <v>1268</v>
      </c>
      <c r="X107" s="30"/>
      <c r="Y107" s="29"/>
      <c r="Z107" s="29"/>
      <c r="AA107" s="30"/>
      <c r="AB107" s="30"/>
      <c r="AC107" s="30"/>
      <c r="AD107" s="30"/>
      <c r="AE107" s="30"/>
    </row>
    <row r="108" spans="1:31" ht="60.75" customHeight="1" thickBot="1" x14ac:dyDescent="0.25">
      <c r="A108" s="133">
        <v>108</v>
      </c>
      <c r="B108" s="27" t="s">
        <v>350</v>
      </c>
      <c r="C108" s="9">
        <v>2022002470078</v>
      </c>
      <c r="D108" s="9">
        <v>2022</v>
      </c>
      <c r="E108" s="48" t="s">
        <v>1130</v>
      </c>
      <c r="F108" s="12" t="s">
        <v>380</v>
      </c>
      <c r="G108" s="11" t="s">
        <v>403</v>
      </c>
      <c r="H108" s="8" t="s">
        <v>463</v>
      </c>
      <c r="I108" s="7" t="s">
        <v>464</v>
      </c>
      <c r="J108" s="11" t="s">
        <v>465</v>
      </c>
      <c r="K108" s="11" t="s">
        <v>465</v>
      </c>
      <c r="L108" s="12" t="s">
        <v>1185</v>
      </c>
      <c r="M108" s="11">
        <v>244110326</v>
      </c>
      <c r="N108" s="8" t="s">
        <v>360</v>
      </c>
      <c r="O108" s="12">
        <v>1</v>
      </c>
      <c r="P108" s="12" t="s">
        <v>466</v>
      </c>
      <c r="Q108" s="7" t="s">
        <v>368</v>
      </c>
      <c r="R108" s="7" t="s">
        <v>21</v>
      </c>
      <c r="S108" s="8"/>
      <c r="T108" s="7"/>
      <c r="U108" s="8"/>
      <c r="V108" s="7"/>
      <c r="W108" s="7"/>
    </row>
    <row r="109" spans="1:31" ht="70.5" customHeight="1" thickBot="1" x14ac:dyDescent="0.25">
      <c r="A109" s="133">
        <v>109</v>
      </c>
      <c r="B109" s="27" t="s">
        <v>350</v>
      </c>
      <c r="C109" s="9">
        <v>2022002470079</v>
      </c>
      <c r="D109" s="9">
        <v>2022</v>
      </c>
      <c r="E109" s="48" t="s">
        <v>1130</v>
      </c>
      <c r="F109" s="12" t="s">
        <v>380</v>
      </c>
      <c r="G109" s="11" t="s">
        <v>403</v>
      </c>
      <c r="H109" s="8" t="s">
        <v>467</v>
      </c>
      <c r="I109" s="7" t="s">
        <v>468</v>
      </c>
      <c r="J109" s="11" t="s">
        <v>469</v>
      </c>
      <c r="K109" s="11" t="s">
        <v>469</v>
      </c>
      <c r="L109" s="12" t="s">
        <v>1185</v>
      </c>
      <c r="M109" s="11">
        <v>13953032326</v>
      </c>
      <c r="N109" s="8" t="s">
        <v>360</v>
      </c>
      <c r="O109" s="12">
        <v>1</v>
      </c>
      <c r="P109" s="12" t="s">
        <v>470</v>
      </c>
      <c r="Q109" s="7" t="s">
        <v>368</v>
      </c>
      <c r="R109" s="7" t="s">
        <v>21</v>
      </c>
      <c r="S109" s="8"/>
      <c r="T109" s="7"/>
      <c r="U109" s="8"/>
      <c r="V109" s="7"/>
      <c r="W109" s="7"/>
    </row>
    <row r="110" spans="1:31" ht="102.75" thickBot="1" x14ac:dyDescent="0.25">
      <c r="A110" s="133">
        <v>110</v>
      </c>
      <c r="B110" s="31" t="s">
        <v>350</v>
      </c>
      <c r="C110" s="9">
        <v>2022002470080</v>
      </c>
      <c r="D110" s="9">
        <v>2022</v>
      </c>
      <c r="E110" s="48" t="s">
        <v>1130</v>
      </c>
      <c r="F110" s="7" t="s">
        <v>380</v>
      </c>
      <c r="G110" s="7" t="s">
        <v>403</v>
      </c>
      <c r="H110" s="7" t="s">
        <v>471</v>
      </c>
      <c r="I110" s="7" t="s">
        <v>473</v>
      </c>
      <c r="J110" s="7" t="s">
        <v>472</v>
      </c>
      <c r="K110" s="7" t="s">
        <v>472</v>
      </c>
      <c r="L110" s="12" t="s">
        <v>1185</v>
      </c>
      <c r="M110" s="11">
        <v>84694828</v>
      </c>
      <c r="N110" s="8" t="s">
        <v>360</v>
      </c>
      <c r="O110" s="12">
        <v>1</v>
      </c>
      <c r="P110" s="12" t="s">
        <v>474</v>
      </c>
      <c r="Q110" s="7" t="s">
        <v>368</v>
      </c>
      <c r="R110" s="7" t="s">
        <v>21</v>
      </c>
      <c r="S110" s="8"/>
      <c r="T110" s="7"/>
      <c r="U110" s="8"/>
      <c r="V110" s="7"/>
      <c r="W110" s="10"/>
    </row>
    <row r="111" spans="1:31" ht="63" customHeight="1" thickBot="1" x14ac:dyDescent="0.25">
      <c r="A111" s="133">
        <v>111</v>
      </c>
      <c r="B111" s="31" t="s">
        <v>350</v>
      </c>
      <c r="C111" s="9">
        <v>2022002470081</v>
      </c>
      <c r="D111" s="9">
        <v>2022</v>
      </c>
      <c r="E111" s="9" t="s">
        <v>1145</v>
      </c>
      <c r="F111" s="7" t="s">
        <v>475</v>
      </c>
      <c r="G111" s="7" t="s">
        <v>174</v>
      </c>
      <c r="H111" s="7" t="s">
        <v>476</v>
      </c>
      <c r="I111" s="7" t="s">
        <v>477</v>
      </c>
      <c r="J111" s="7" t="s">
        <v>431</v>
      </c>
      <c r="K111" s="7" t="s">
        <v>478</v>
      </c>
      <c r="L111" s="7" t="s">
        <v>1189</v>
      </c>
      <c r="M111" s="11">
        <v>1800000000</v>
      </c>
      <c r="N111" s="8" t="s">
        <v>360</v>
      </c>
      <c r="O111" s="12">
        <v>3</v>
      </c>
      <c r="P111" s="12" t="s">
        <v>479</v>
      </c>
      <c r="Q111" s="7" t="s">
        <v>368</v>
      </c>
      <c r="R111" s="7" t="s">
        <v>21</v>
      </c>
      <c r="S111" s="8"/>
      <c r="T111" s="7"/>
      <c r="U111" s="8"/>
      <c r="V111" s="7"/>
      <c r="W111" s="7"/>
    </row>
    <row r="112" spans="1:31" ht="99" customHeight="1" thickBot="1" x14ac:dyDescent="0.25">
      <c r="A112" s="133">
        <v>112</v>
      </c>
      <c r="B112" s="31" t="s">
        <v>354</v>
      </c>
      <c r="C112" s="9">
        <v>20220024700082</v>
      </c>
      <c r="D112" s="9">
        <v>2022</v>
      </c>
      <c r="E112" s="48" t="s">
        <v>1240</v>
      </c>
      <c r="F112" s="7" t="s">
        <v>1247</v>
      </c>
      <c r="G112" s="7" t="s">
        <v>480</v>
      </c>
      <c r="H112" s="7" t="s">
        <v>481</v>
      </c>
      <c r="I112" s="7" t="s">
        <v>482</v>
      </c>
      <c r="J112" s="7" t="s">
        <v>396</v>
      </c>
      <c r="K112" s="7" t="s">
        <v>396</v>
      </c>
      <c r="L112" s="12" t="s">
        <v>1185</v>
      </c>
      <c r="M112" s="11">
        <v>11002795</v>
      </c>
      <c r="N112" s="8" t="s">
        <v>360</v>
      </c>
      <c r="O112" s="12">
        <v>3</v>
      </c>
      <c r="P112" s="12" t="s">
        <v>483</v>
      </c>
      <c r="Q112" s="7" t="s">
        <v>368</v>
      </c>
      <c r="R112" s="7" t="s">
        <v>21</v>
      </c>
      <c r="S112" s="8"/>
      <c r="T112" s="7"/>
      <c r="U112" s="8"/>
      <c r="V112" s="7"/>
      <c r="W112" s="5"/>
    </row>
    <row r="113" spans="1:23" ht="102.75" hidden="1" thickBot="1" x14ac:dyDescent="0.25">
      <c r="A113" s="143">
        <v>113</v>
      </c>
      <c r="B113" s="31" t="s">
        <v>398</v>
      </c>
      <c r="C113" s="9">
        <v>2022002470085</v>
      </c>
      <c r="D113" s="9">
        <v>2023</v>
      </c>
      <c r="E113" s="9" t="s">
        <v>1148</v>
      </c>
      <c r="F113" s="7" t="s">
        <v>484</v>
      </c>
      <c r="G113" s="7" t="s">
        <v>57</v>
      </c>
      <c r="H113" s="7" t="s">
        <v>485</v>
      </c>
      <c r="I113" s="7" t="s">
        <v>486</v>
      </c>
      <c r="J113" s="7" t="s">
        <v>431</v>
      </c>
      <c r="K113" s="7" t="s">
        <v>431</v>
      </c>
      <c r="L113" s="12" t="s">
        <v>1185</v>
      </c>
      <c r="M113" s="11">
        <v>2251745120</v>
      </c>
      <c r="N113" s="8" t="s">
        <v>360</v>
      </c>
      <c r="O113" s="12">
        <v>1</v>
      </c>
      <c r="P113" s="12" t="s">
        <v>203</v>
      </c>
      <c r="Q113" s="7" t="s">
        <v>368</v>
      </c>
      <c r="R113" s="7" t="s">
        <v>21</v>
      </c>
      <c r="S113" s="8"/>
      <c r="T113" s="7"/>
      <c r="U113" s="8"/>
      <c r="V113" s="7"/>
      <c r="W113" s="7"/>
    </row>
    <row r="114" spans="1:23" ht="63.75" customHeight="1" thickBot="1" x14ac:dyDescent="0.25">
      <c r="A114" s="133">
        <v>114</v>
      </c>
      <c r="B114" s="31" t="s">
        <v>487</v>
      </c>
      <c r="C114" s="9">
        <v>2022002470087</v>
      </c>
      <c r="D114" s="9">
        <v>2022</v>
      </c>
      <c r="E114" s="9" t="s">
        <v>1239</v>
      </c>
      <c r="F114" s="7" t="s">
        <v>153</v>
      </c>
      <c r="G114" s="7" t="s">
        <v>488</v>
      </c>
      <c r="H114" s="7" t="s">
        <v>489</v>
      </c>
      <c r="I114" s="7" t="s">
        <v>490</v>
      </c>
      <c r="J114" s="7" t="s">
        <v>498</v>
      </c>
      <c r="K114" s="7" t="s">
        <v>498</v>
      </c>
      <c r="L114" s="12" t="s">
        <v>1185</v>
      </c>
      <c r="M114" s="11">
        <v>3272606819</v>
      </c>
      <c r="N114" s="8" t="s">
        <v>360</v>
      </c>
      <c r="O114" s="12">
        <v>3</v>
      </c>
      <c r="P114" s="12" t="s">
        <v>491</v>
      </c>
      <c r="Q114" s="7" t="s">
        <v>368</v>
      </c>
      <c r="R114" s="7" t="s">
        <v>21</v>
      </c>
      <c r="S114" s="8"/>
      <c r="T114" s="7"/>
      <c r="U114" s="8"/>
      <c r="V114" s="7"/>
      <c r="W114" s="7"/>
    </row>
    <row r="115" spans="1:23" ht="81.75" hidden="1" customHeight="1" thickBot="1" x14ac:dyDescent="0.25">
      <c r="A115" s="143">
        <v>115</v>
      </c>
      <c r="B115" s="31" t="s">
        <v>350</v>
      </c>
      <c r="C115" s="9">
        <v>2023002470003</v>
      </c>
      <c r="D115" s="9">
        <v>2023</v>
      </c>
      <c r="E115" s="48" t="s">
        <v>1242</v>
      </c>
      <c r="F115" s="7" t="s">
        <v>353</v>
      </c>
      <c r="G115" s="7" t="s">
        <v>353</v>
      </c>
      <c r="H115" s="7" t="s">
        <v>505</v>
      </c>
      <c r="I115" s="7" t="s">
        <v>505</v>
      </c>
      <c r="J115" s="7" t="s">
        <v>506</v>
      </c>
      <c r="K115" s="7" t="s">
        <v>506</v>
      </c>
      <c r="L115" s="12" t="s">
        <v>1185</v>
      </c>
      <c r="M115" s="11">
        <v>16640770682</v>
      </c>
      <c r="N115" s="8" t="s">
        <v>360</v>
      </c>
      <c r="O115" s="12">
        <v>15</v>
      </c>
      <c r="P115" s="12" t="s">
        <v>507</v>
      </c>
      <c r="Q115" s="7" t="s">
        <v>368</v>
      </c>
      <c r="R115" s="7" t="s">
        <v>21</v>
      </c>
      <c r="S115" s="8"/>
      <c r="T115" s="7"/>
      <c r="U115" s="8"/>
      <c r="V115" s="7"/>
      <c r="W115" s="7"/>
    </row>
    <row r="116" spans="1:23" ht="79.5" hidden="1" customHeight="1" thickBot="1" x14ac:dyDescent="0.25">
      <c r="A116" s="143">
        <v>116</v>
      </c>
      <c r="B116" s="31" t="s">
        <v>354</v>
      </c>
      <c r="C116" s="9">
        <v>2023002470004</v>
      </c>
      <c r="D116" s="9">
        <v>2023</v>
      </c>
      <c r="E116" s="9" t="s">
        <v>1244</v>
      </c>
      <c r="F116" s="7" t="s">
        <v>48</v>
      </c>
      <c r="G116" s="7" t="s">
        <v>48</v>
      </c>
      <c r="H116" s="7" t="s">
        <v>1248</v>
      </c>
      <c r="I116" s="7" t="s">
        <v>1248</v>
      </c>
      <c r="J116" s="7" t="s">
        <v>498</v>
      </c>
      <c r="K116" s="7" t="s">
        <v>498</v>
      </c>
      <c r="L116" s="12" t="s">
        <v>1185</v>
      </c>
      <c r="M116" s="11">
        <v>4796815480.3500004</v>
      </c>
      <c r="N116" s="8" t="s">
        <v>360</v>
      </c>
      <c r="O116" s="12">
        <v>5</v>
      </c>
      <c r="P116" s="12" t="s">
        <v>504</v>
      </c>
      <c r="Q116" s="7" t="s">
        <v>368</v>
      </c>
      <c r="R116" s="7" t="s">
        <v>21</v>
      </c>
      <c r="S116" s="8"/>
      <c r="T116" s="7"/>
      <c r="U116" s="8"/>
      <c r="V116" s="7"/>
      <c r="W116" s="7"/>
    </row>
    <row r="117" spans="1:23" ht="69.75" hidden="1" customHeight="1" thickBot="1" x14ac:dyDescent="0.25">
      <c r="A117" s="143">
        <v>117</v>
      </c>
      <c r="B117" s="31" t="s">
        <v>350</v>
      </c>
      <c r="C117" s="9">
        <v>2023002470006</v>
      </c>
      <c r="D117" s="9">
        <v>2023</v>
      </c>
      <c r="E117" s="48" t="s">
        <v>1134</v>
      </c>
      <c r="F117" s="7" t="s">
        <v>80</v>
      </c>
      <c r="G117" s="7" t="s">
        <v>80</v>
      </c>
      <c r="H117" s="7" t="s">
        <v>495</v>
      </c>
      <c r="I117" s="7" t="s">
        <v>495</v>
      </c>
      <c r="J117" s="7" t="s">
        <v>496</v>
      </c>
      <c r="K117" s="7" t="s">
        <v>659</v>
      </c>
      <c r="L117" s="7" t="s">
        <v>1192</v>
      </c>
      <c r="M117" s="11">
        <v>65226131</v>
      </c>
      <c r="N117" s="8" t="s">
        <v>360</v>
      </c>
      <c r="O117" s="12">
        <v>5</v>
      </c>
      <c r="P117" s="12" t="s">
        <v>503</v>
      </c>
      <c r="Q117" s="7" t="s">
        <v>368</v>
      </c>
      <c r="R117" s="7" t="s">
        <v>21</v>
      </c>
      <c r="S117" s="8"/>
      <c r="T117" s="7"/>
      <c r="U117" s="8"/>
      <c r="V117" s="7"/>
      <c r="W117" s="10"/>
    </row>
    <row r="118" spans="1:23" ht="56.45" hidden="1" customHeight="1" thickBot="1" x14ac:dyDescent="0.25">
      <c r="A118" s="143">
        <v>118</v>
      </c>
      <c r="B118" s="31" t="s">
        <v>350</v>
      </c>
      <c r="C118" s="9">
        <v>2023002470007</v>
      </c>
      <c r="D118" s="9">
        <v>2023</v>
      </c>
      <c r="E118" s="48" t="s">
        <v>1134</v>
      </c>
      <c r="F118" s="7" t="s">
        <v>80</v>
      </c>
      <c r="G118" s="7" t="s">
        <v>80</v>
      </c>
      <c r="H118" s="7" t="s">
        <v>501</v>
      </c>
      <c r="I118" s="7" t="s">
        <v>501</v>
      </c>
      <c r="J118" s="7" t="s">
        <v>502</v>
      </c>
      <c r="K118" s="7" t="s">
        <v>1051</v>
      </c>
      <c r="L118" s="7" t="s">
        <v>1193</v>
      </c>
      <c r="M118" s="11">
        <v>65226131</v>
      </c>
      <c r="N118" s="8" t="s">
        <v>360</v>
      </c>
      <c r="O118" s="12"/>
      <c r="P118" s="12"/>
      <c r="Q118" s="7" t="s">
        <v>368</v>
      </c>
      <c r="R118" s="7" t="s">
        <v>21</v>
      </c>
      <c r="S118" s="8"/>
      <c r="T118" s="7"/>
      <c r="U118" s="8"/>
      <c r="V118" s="7"/>
      <c r="W118" s="7"/>
    </row>
    <row r="119" spans="1:23" ht="51.75" hidden="1" thickBot="1" x14ac:dyDescent="0.25">
      <c r="A119" s="143">
        <v>119</v>
      </c>
      <c r="B119" s="31" t="s">
        <v>350</v>
      </c>
      <c r="C119" s="9">
        <v>2023002470008</v>
      </c>
      <c r="D119" s="9">
        <v>2023</v>
      </c>
      <c r="E119" s="48" t="s">
        <v>1134</v>
      </c>
      <c r="F119" s="7" t="s">
        <v>80</v>
      </c>
      <c r="G119" s="7" t="s">
        <v>80</v>
      </c>
      <c r="H119" s="7" t="s">
        <v>492</v>
      </c>
      <c r="I119" s="7" t="s">
        <v>492</v>
      </c>
      <c r="J119" s="7" t="s">
        <v>493</v>
      </c>
      <c r="K119" s="7" t="s">
        <v>627</v>
      </c>
      <c r="L119" s="7" t="s">
        <v>626</v>
      </c>
      <c r="M119" s="11">
        <v>10000000</v>
      </c>
      <c r="N119" s="8" t="s">
        <v>360</v>
      </c>
      <c r="O119" s="12">
        <v>1</v>
      </c>
      <c r="P119" s="12" t="s">
        <v>494</v>
      </c>
      <c r="Q119" s="7" t="s">
        <v>368</v>
      </c>
      <c r="R119" s="7" t="s">
        <v>21</v>
      </c>
      <c r="S119" s="8"/>
      <c r="T119" s="7"/>
      <c r="U119" s="8"/>
      <c r="V119" s="7"/>
      <c r="W119" s="5"/>
    </row>
    <row r="120" spans="1:23" ht="51.75" hidden="1" thickBot="1" x14ac:dyDescent="0.25">
      <c r="A120" s="143">
        <v>120</v>
      </c>
      <c r="B120" s="31" t="s">
        <v>350</v>
      </c>
      <c r="C120" s="9">
        <v>2023002470009</v>
      </c>
      <c r="D120" s="9">
        <v>2023</v>
      </c>
      <c r="E120" s="48"/>
      <c r="F120" s="7" t="s">
        <v>80</v>
      </c>
      <c r="G120" s="7" t="s">
        <v>80</v>
      </c>
      <c r="H120" s="7" t="s">
        <v>500</v>
      </c>
      <c r="I120" s="7" t="s">
        <v>500</v>
      </c>
      <c r="J120" s="7"/>
      <c r="K120" s="7" t="s">
        <v>628</v>
      </c>
      <c r="L120" s="7" t="s">
        <v>1189</v>
      </c>
      <c r="M120" s="11">
        <v>41988065</v>
      </c>
      <c r="N120" s="8" t="s">
        <v>360</v>
      </c>
      <c r="O120" s="12">
        <v>1</v>
      </c>
      <c r="P120" s="12" t="s">
        <v>494</v>
      </c>
      <c r="Q120" s="7" t="s">
        <v>368</v>
      </c>
      <c r="R120" s="7" t="s">
        <v>21</v>
      </c>
      <c r="S120" s="8"/>
      <c r="T120" s="7"/>
      <c r="U120" s="8"/>
      <c r="V120" s="7"/>
      <c r="W120" s="7"/>
    </row>
    <row r="121" spans="1:23" ht="77.25" hidden="1" customHeight="1" thickBot="1" x14ac:dyDescent="0.25">
      <c r="A121" s="143">
        <v>121</v>
      </c>
      <c r="B121" s="34" t="s">
        <v>487</v>
      </c>
      <c r="C121" s="26">
        <v>2023002470010</v>
      </c>
      <c r="D121" s="26">
        <v>2023</v>
      </c>
      <c r="E121" s="26" t="s">
        <v>1239</v>
      </c>
      <c r="F121" s="25" t="s">
        <v>48</v>
      </c>
      <c r="G121" s="25" t="s">
        <v>427</v>
      </c>
      <c r="H121" s="25" t="s">
        <v>497</v>
      </c>
      <c r="I121" s="25" t="s">
        <v>497</v>
      </c>
      <c r="J121" s="25" t="s">
        <v>498</v>
      </c>
      <c r="K121" s="25" t="s">
        <v>498</v>
      </c>
      <c r="L121" s="12" t="s">
        <v>1185</v>
      </c>
      <c r="M121" s="20">
        <v>215000000</v>
      </c>
      <c r="N121" s="8" t="s">
        <v>360</v>
      </c>
      <c r="O121" s="12">
        <v>6</v>
      </c>
      <c r="P121" s="12" t="s">
        <v>499</v>
      </c>
      <c r="Q121" s="25" t="s">
        <v>368</v>
      </c>
      <c r="R121" s="25" t="s">
        <v>21</v>
      </c>
      <c r="S121" s="8"/>
      <c r="T121" s="7"/>
      <c r="U121" s="8"/>
      <c r="V121" s="7"/>
      <c r="W121" s="7">
        <f>M121+M124</f>
        <v>364735972</v>
      </c>
    </row>
    <row r="122" spans="1:23" ht="103.5" hidden="1" customHeight="1" thickBot="1" x14ac:dyDescent="0.25">
      <c r="A122" s="143">
        <v>122</v>
      </c>
      <c r="B122" s="34" t="s">
        <v>519</v>
      </c>
      <c r="C122" s="26">
        <v>20230024740011</v>
      </c>
      <c r="D122" s="26">
        <v>2023</v>
      </c>
      <c r="E122" s="9" t="s">
        <v>1261</v>
      </c>
      <c r="F122" s="25" t="s">
        <v>1160</v>
      </c>
      <c r="G122" s="25" t="s">
        <v>521</v>
      </c>
      <c r="H122" s="25" t="s">
        <v>522</v>
      </c>
      <c r="I122" s="25" t="s">
        <v>523</v>
      </c>
      <c r="J122" s="12" t="s">
        <v>606</v>
      </c>
      <c r="K122" s="7" t="s">
        <v>606</v>
      </c>
      <c r="L122" s="12" t="s">
        <v>1185</v>
      </c>
      <c r="M122" s="20">
        <v>300000000.02999997</v>
      </c>
      <c r="N122" s="8" t="s">
        <v>360</v>
      </c>
      <c r="O122" s="12">
        <v>8</v>
      </c>
      <c r="P122" s="12" t="s">
        <v>524</v>
      </c>
      <c r="Q122" s="25" t="s">
        <v>368</v>
      </c>
      <c r="R122" s="25" t="s">
        <v>21</v>
      </c>
      <c r="S122" s="8"/>
      <c r="T122" s="7"/>
      <c r="U122" s="8"/>
      <c r="V122" s="7"/>
      <c r="W122" s="7"/>
    </row>
    <row r="123" spans="1:23" ht="99.75" hidden="1" customHeight="1" thickBot="1" x14ac:dyDescent="0.25">
      <c r="A123" s="143">
        <v>123</v>
      </c>
      <c r="B123" s="31" t="s">
        <v>350</v>
      </c>
      <c r="C123" s="9">
        <v>2023002470012</v>
      </c>
      <c r="D123" s="9">
        <v>2023</v>
      </c>
      <c r="E123" s="48" t="s">
        <v>1134</v>
      </c>
      <c r="F123" s="7" t="s">
        <v>525</v>
      </c>
      <c r="G123" s="7" t="s">
        <v>80</v>
      </c>
      <c r="H123" s="7" t="s">
        <v>418</v>
      </c>
      <c r="I123" s="7" t="s">
        <v>526</v>
      </c>
      <c r="J123" s="7" t="s">
        <v>631</v>
      </c>
      <c r="K123" s="7" t="s">
        <v>632</v>
      </c>
      <c r="L123" s="12" t="s">
        <v>1185</v>
      </c>
      <c r="M123" s="28">
        <v>655524168</v>
      </c>
      <c r="N123" s="8" t="s">
        <v>360</v>
      </c>
      <c r="O123" s="12">
        <v>2</v>
      </c>
      <c r="P123" s="12" t="s">
        <v>527</v>
      </c>
      <c r="Q123" s="7" t="s">
        <v>368</v>
      </c>
      <c r="R123" s="7" t="s">
        <v>21</v>
      </c>
      <c r="S123" s="8"/>
      <c r="T123" s="7"/>
      <c r="U123" s="8"/>
      <c r="V123" s="7"/>
      <c r="W123" s="7"/>
    </row>
    <row r="124" spans="1:23" ht="135.75" hidden="1" customHeight="1" thickBot="1" x14ac:dyDescent="0.25">
      <c r="A124" s="143">
        <v>124</v>
      </c>
      <c r="B124" s="31" t="s">
        <v>350</v>
      </c>
      <c r="C124" s="9">
        <v>2023002470013</v>
      </c>
      <c r="D124" s="9">
        <v>2023</v>
      </c>
      <c r="E124" s="9" t="s">
        <v>1239</v>
      </c>
      <c r="F124" s="7" t="s">
        <v>1216</v>
      </c>
      <c r="G124" s="7" t="s">
        <v>529</v>
      </c>
      <c r="H124" s="7" t="s">
        <v>530</v>
      </c>
      <c r="I124" s="7" t="s">
        <v>531</v>
      </c>
      <c r="J124" s="7" t="s">
        <v>532</v>
      </c>
      <c r="K124" s="7" t="s">
        <v>536</v>
      </c>
      <c r="L124" s="7" t="s">
        <v>1194</v>
      </c>
      <c r="M124" s="28">
        <v>149735972</v>
      </c>
      <c r="N124" s="8" t="s">
        <v>360</v>
      </c>
      <c r="O124" s="12">
        <v>1</v>
      </c>
      <c r="P124" s="12" t="s">
        <v>533</v>
      </c>
      <c r="Q124" s="7" t="s">
        <v>368</v>
      </c>
      <c r="R124" s="7" t="s">
        <v>21</v>
      </c>
      <c r="S124" s="8"/>
      <c r="T124" s="7"/>
      <c r="U124" s="8"/>
      <c r="V124" s="7"/>
      <c r="W124" s="10"/>
    </row>
    <row r="125" spans="1:23" ht="93.75" hidden="1" customHeight="1" thickBot="1" x14ac:dyDescent="0.25">
      <c r="A125" s="143">
        <v>125</v>
      </c>
      <c r="B125" s="31" t="s">
        <v>350</v>
      </c>
      <c r="C125" s="9">
        <v>2023002470017</v>
      </c>
      <c r="D125" s="9">
        <v>2023</v>
      </c>
      <c r="E125" s="48" t="s">
        <v>1130</v>
      </c>
      <c r="F125" s="7" t="s">
        <v>380</v>
      </c>
      <c r="G125" s="7" t="s">
        <v>534</v>
      </c>
      <c r="H125" s="7" t="s">
        <v>535</v>
      </c>
      <c r="I125" s="7" t="s">
        <v>535</v>
      </c>
      <c r="J125" s="7" t="s">
        <v>536</v>
      </c>
      <c r="K125" s="7" t="s">
        <v>636</v>
      </c>
      <c r="L125" s="7" t="s">
        <v>635</v>
      </c>
      <c r="M125" s="28">
        <v>1844424200</v>
      </c>
      <c r="N125" s="8" t="s">
        <v>360</v>
      </c>
      <c r="O125" s="12">
        <v>1</v>
      </c>
      <c r="P125" s="12" t="s">
        <v>537</v>
      </c>
      <c r="Q125" s="7" t="s">
        <v>368</v>
      </c>
      <c r="R125" s="7" t="s">
        <v>21</v>
      </c>
      <c r="S125" s="8"/>
      <c r="T125" s="7"/>
      <c r="U125" s="8"/>
      <c r="V125" s="7"/>
      <c r="W125" s="7"/>
    </row>
    <row r="126" spans="1:23" ht="90.75" hidden="1" customHeight="1" thickBot="1" x14ac:dyDescent="0.25">
      <c r="A126" s="143">
        <v>126</v>
      </c>
      <c r="B126" s="31" t="s">
        <v>487</v>
      </c>
      <c r="C126" s="9">
        <v>2023002470020</v>
      </c>
      <c r="D126" s="9">
        <v>2023</v>
      </c>
      <c r="E126" s="9"/>
      <c r="F126" s="7" t="s">
        <v>570</v>
      </c>
      <c r="G126" s="7" t="s">
        <v>571</v>
      </c>
      <c r="H126" s="7" t="s">
        <v>544</v>
      </c>
      <c r="I126" s="7" t="s">
        <v>544</v>
      </c>
      <c r="J126" s="7" t="s">
        <v>546</v>
      </c>
      <c r="K126" s="7" t="s">
        <v>540</v>
      </c>
      <c r="L126" s="12" t="s">
        <v>1185</v>
      </c>
      <c r="M126" s="28">
        <v>2000000000</v>
      </c>
      <c r="N126" s="8" t="s">
        <v>360</v>
      </c>
      <c r="O126" s="12">
        <v>1</v>
      </c>
      <c r="P126" s="12" t="s">
        <v>545</v>
      </c>
      <c r="Q126" s="7" t="s">
        <v>368</v>
      </c>
      <c r="R126" s="7" t="s">
        <v>21</v>
      </c>
      <c r="S126" s="8"/>
      <c r="T126" s="7"/>
      <c r="U126" s="8"/>
      <c r="V126" s="7"/>
      <c r="W126" s="5"/>
    </row>
    <row r="127" spans="1:23" ht="102.75" hidden="1" thickBot="1" x14ac:dyDescent="0.25">
      <c r="A127" s="143">
        <v>127</v>
      </c>
      <c r="B127" s="31" t="s">
        <v>350</v>
      </c>
      <c r="C127" s="9">
        <v>2023002470021</v>
      </c>
      <c r="D127" s="9">
        <v>2023</v>
      </c>
      <c r="E127" s="48" t="s">
        <v>1242</v>
      </c>
      <c r="F127" s="7" t="s">
        <v>353</v>
      </c>
      <c r="G127" s="7" t="s">
        <v>538</v>
      </c>
      <c r="H127" s="7" t="s">
        <v>539</v>
      </c>
      <c r="I127" s="7" t="s">
        <v>539</v>
      </c>
      <c r="J127" s="7" t="s">
        <v>540</v>
      </c>
      <c r="K127" s="7" t="s">
        <v>532</v>
      </c>
      <c r="L127" s="12" t="s">
        <v>1185</v>
      </c>
      <c r="M127" s="28">
        <v>7875642025</v>
      </c>
      <c r="N127" s="8" t="s">
        <v>360</v>
      </c>
      <c r="O127" s="12">
        <v>1</v>
      </c>
      <c r="P127" s="12" t="s">
        <v>541</v>
      </c>
      <c r="Q127" s="7" t="s">
        <v>368</v>
      </c>
      <c r="R127" s="7" t="s">
        <v>21</v>
      </c>
      <c r="S127" s="8"/>
      <c r="T127" s="7"/>
      <c r="U127" s="8"/>
      <c r="V127" s="7"/>
      <c r="W127" s="7"/>
    </row>
    <row r="128" spans="1:23" ht="102.75" hidden="1" thickBot="1" x14ac:dyDescent="0.25">
      <c r="A128" s="143">
        <v>128</v>
      </c>
      <c r="B128" s="31" t="s">
        <v>398</v>
      </c>
      <c r="C128" s="9">
        <v>2023002470023</v>
      </c>
      <c r="D128" s="9">
        <v>2023</v>
      </c>
      <c r="E128" s="48" t="s">
        <v>1131</v>
      </c>
      <c r="F128" s="7" t="s">
        <v>57</v>
      </c>
      <c r="G128" s="7" t="s">
        <v>427</v>
      </c>
      <c r="H128" s="7" t="s">
        <v>542</v>
      </c>
      <c r="I128" s="7" t="s">
        <v>542</v>
      </c>
      <c r="J128" s="7" t="s">
        <v>532</v>
      </c>
      <c r="K128" s="12" t="s">
        <v>431</v>
      </c>
      <c r="L128" s="12" t="s">
        <v>1185</v>
      </c>
      <c r="M128" s="28">
        <v>3775000000</v>
      </c>
      <c r="N128" s="8" t="s">
        <v>360</v>
      </c>
      <c r="O128" s="12">
        <v>2</v>
      </c>
      <c r="P128" s="12" t="s">
        <v>541</v>
      </c>
      <c r="Q128" s="7" t="s">
        <v>368</v>
      </c>
      <c r="R128" s="7" t="s">
        <v>21</v>
      </c>
      <c r="S128" s="8"/>
      <c r="T128" s="7"/>
      <c r="U128" s="8"/>
      <c r="V128" s="7"/>
      <c r="W128" s="7"/>
    </row>
    <row r="129" spans="1:23" s="6" customFormat="1" ht="58.5" hidden="1" customHeight="1" thickBot="1" x14ac:dyDescent="0.25">
      <c r="A129" s="143">
        <v>129</v>
      </c>
      <c r="B129" s="32" t="s">
        <v>354</v>
      </c>
      <c r="C129" s="9">
        <v>2023002470026</v>
      </c>
      <c r="D129" s="48">
        <v>2023</v>
      </c>
      <c r="E129" s="48" t="s">
        <v>1137</v>
      </c>
      <c r="F129" s="10" t="s">
        <v>548</v>
      </c>
      <c r="G129" s="7" t="s">
        <v>549</v>
      </c>
      <c r="H129" s="8" t="s">
        <v>547</v>
      </c>
      <c r="I129" s="7" t="s">
        <v>547</v>
      </c>
      <c r="J129" s="12" t="s">
        <v>431</v>
      </c>
      <c r="K129" s="12" t="s">
        <v>641</v>
      </c>
      <c r="L129" s="12" t="s">
        <v>1185</v>
      </c>
      <c r="M129" s="28">
        <v>2488000000</v>
      </c>
      <c r="N129" s="28" t="s">
        <v>360</v>
      </c>
      <c r="O129" s="12">
        <v>1</v>
      </c>
      <c r="P129" s="12" t="s">
        <v>148</v>
      </c>
      <c r="Q129" s="8" t="s">
        <v>368</v>
      </c>
      <c r="R129" s="7" t="s">
        <v>21</v>
      </c>
      <c r="S129" s="8"/>
      <c r="T129" s="7"/>
      <c r="U129" s="8"/>
      <c r="V129" s="7"/>
      <c r="W129" s="7"/>
    </row>
    <row r="130" spans="1:23" ht="102.75" hidden="1" thickBot="1" x14ac:dyDescent="0.25">
      <c r="A130" s="143">
        <v>130</v>
      </c>
      <c r="B130" s="32" t="s">
        <v>350</v>
      </c>
      <c r="C130" s="9">
        <v>2023002470028</v>
      </c>
      <c r="D130" s="48">
        <v>2023</v>
      </c>
      <c r="E130" s="48" t="s">
        <v>1242</v>
      </c>
      <c r="F130" s="7" t="s">
        <v>555</v>
      </c>
      <c r="G130" s="7" t="s">
        <v>171</v>
      </c>
      <c r="H130" s="8" t="s">
        <v>556</v>
      </c>
      <c r="I130" s="7" t="s">
        <v>557</v>
      </c>
      <c r="J130" s="12" t="s">
        <v>558</v>
      </c>
      <c r="K130" s="12" t="s">
        <v>562</v>
      </c>
      <c r="L130" s="12" t="s">
        <v>1185</v>
      </c>
      <c r="M130" s="11">
        <v>26788790111</v>
      </c>
      <c r="N130" s="8" t="s">
        <v>360</v>
      </c>
      <c r="O130" s="12">
        <v>1</v>
      </c>
      <c r="P130" s="12" t="s">
        <v>541</v>
      </c>
      <c r="Q130" s="8" t="s">
        <v>368</v>
      </c>
      <c r="R130" s="7" t="s">
        <v>21</v>
      </c>
      <c r="S130" s="8"/>
      <c r="T130" s="7"/>
      <c r="U130" s="8"/>
      <c r="V130" s="7"/>
      <c r="W130" s="7"/>
    </row>
    <row r="131" spans="1:23" ht="69" hidden="1" customHeight="1" thickBot="1" x14ac:dyDescent="0.25">
      <c r="A131" s="143">
        <v>131</v>
      </c>
      <c r="B131" s="32" t="s">
        <v>398</v>
      </c>
      <c r="C131" s="9">
        <v>2023002470029</v>
      </c>
      <c r="D131" s="48">
        <v>2023</v>
      </c>
      <c r="E131" s="48" t="s">
        <v>1148</v>
      </c>
      <c r="F131" s="7" t="s">
        <v>561</v>
      </c>
      <c r="G131" s="7" t="s">
        <v>369</v>
      </c>
      <c r="H131" s="8" t="s">
        <v>559</v>
      </c>
      <c r="I131" s="7" t="s">
        <v>560</v>
      </c>
      <c r="J131" s="12" t="s">
        <v>562</v>
      </c>
      <c r="K131" s="12" t="s">
        <v>643</v>
      </c>
      <c r="L131" s="12" t="s">
        <v>1192</v>
      </c>
      <c r="M131" s="11">
        <v>1220999170.04</v>
      </c>
      <c r="N131" s="8" t="s">
        <v>360</v>
      </c>
      <c r="O131" s="12">
        <v>1</v>
      </c>
      <c r="P131" s="12" t="s">
        <v>203</v>
      </c>
      <c r="Q131" s="8" t="s">
        <v>368</v>
      </c>
      <c r="R131" s="7" t="s">
        <v>21</v>
      </c>
      <c r="S131" s="8"/>
      <c r="T131" s="7"/>
      <c r="U131" s="8"/>
      <c r="V131" s="7"/>
      <c r="W131" s="10"/>
    </row>
    <row r="132" spans="1:23" ht="144" hidden="1" customHeight="1" thickBot="1" x14ac:dyDescent="0.25">
      <c r="A132" s="143">
        <v>132</v>
      </c>
      <c r="B132" s="32" t="s">
        <v>398</v>
      </c>
      <c r="C132" s="9">
        <v>2023002470030</v>
      </c>
      <c r="D132" s="48">
        <v>2023</v>
      </c>
      <c r="E132" s="48" t="s">
        <v>1139</v>
      </c>
      <c r="F132" s="7" t="s">
        <v>423</v>
      </c>
      <c r="G132" s="7" t="s">
        <v>443</v>
      </c>
      <c r="H132" s="8" t="s">
        <v>603</v>
      </c>
      <c r="I132" s="7" t="s">
        <v>584</v>
      </c>
      <c r="J132" s="12" t="s">
        <v>582</v>
      </c>
      <c r="K132" s="12" t="s">
        <v>644</v>
      </c>
      <c r="L132" s="12" t="s">
        <v>1185</v>
      </c>
      <c r="M132" s="11">
        <v>256260000</v>
      </c>
      <c r="N132" s="8" t="s">
        <v>360</v>
      </c>
      <c r="O132" s="12">
        <v>1</v>
      </c>
      <c r="P132" s="12" t="s">
        <v>583</v>
      </c>
      <c r="Q132" s="8" t="s">
        <v>368</v>
      </c>
      <c r="R132" s="7" t="s">
        <v>21</v>
      </c>
      <c r="S132" s="8"/>
      <c r="T132" s="7"/>
      <c r="U132" s="8"/>
      <c r="V132" s="7"/>
      <c r="W132" s="7"/>
    </row>
    <row r="133" spans="1:23" ht="55.5" hidden="1" customHeight="1" thickBot="1" x14ac:dyDescent="0.25">
      <c r="A133" s="143">
        <v>133</v>
      </c>
      <c r="B133" s="32" t="s">
        <v>350</v>
      </c>
      <c r="C133" s="9">
        <v>2023002470031</v>
      </c>
      <c r="D133" s="48">
        <v>2023</v>
      </c>
      <c r="E133" s="48" t="s">
        <v>1130</v>
      </c>
      <c r="F133" s="7" t="s">
        <v>380</v>
      </c>
      <c r="G133" s="7" t="s">
        <v>586</v>
      </c>
      <c r="H133" s="8" t="s">
        <v>585</v>
      </c>
      <c r="I133" s="7" t="s">
        <v>585</v>
      </c>
      <c r="J133" s="12" t="s">
        <v>587</v>
      </c>
      <c r="K133" s="12" t="s">
        <v>606</v>
      </c>
      <c r="L133" s="12" t="s">
        <v>1185</v>
      </c>
      <c r="M133" s="11">
        <v>2233775561</v>
      </c>
      <c r="N133" s="8" t="s">
        <v>360</v>
      </c>
      <c r="O133" s="12">
        <v>2</v>
      </c>
      <c r="P133" s="12" t="s">
        <v>588</v>
      </c>
      <c r="Q133" s="8" t="s">
        <v>368</v>
      </c>
      <c r="R133" s="7" t="s">
        <v>21</v>
      </c>
      <c r="S133" s="8"/>
      <c r="T133" s="7"/>
      <c r="U133" s="8"/>
      <c r="V133" s="7"/>
      <c r="W133" s="5"/>
    </row>
    <row r="134" spans="1:23" ht="116.45" hidden="1" customHeight="1" thickBot="1" x14ac:dyDescent="0.25">
      <c r="A134" s="143">
        <v>134</v>
      </c>
      <c r="B134" s="32" t="s">
        <v>350</v>
      </c>
      <c r="C134" s="9">
        <v>2023002470032</v>
      </c>
      <c r="D134" s="48">
        <v>2023</v>
      </c>
      <c r="E134" s="9" t="s">
        <v>1261</v>
      </c>
      <c r="F134" s="7" t="s">
        <v>215</v>
      </c>
      <c r="G134" s="7" t="s">
        <v>362</v>
      </c>
      <c r="H134" s="8" t="s">
        <v>604</v>
      </c>
      <c r="I134" s="7" t="s">
        <v>605</v>
      </c>
      <c r="J134" s="12" t="s">
        <v>606</v>
      </c>
      <c r="K134" s="12" t="s">
        <v>532</v>
      </c>
      <c r="L134" s="12" t="s">
        <v>1185</v>
      </c>
      <c r="M134" s="11">
        <v>842223912</v>
      </c>
      <c r="N134" s="8" t="s">
        <v>360</v>
      </c>
      <c r="O134" s="12">
        <v>2</v>
      </c>
      <c r="P134" s="12" t="s">
        <v>607</v>
      </c>
      <c r="Q134" s="8" t="s">
        <v>368</v>
      </c>
      <c r="R134" s="7" t="s">
        <v>21</v>
      </c>
      <c r="U134" s="8" t="s">
        <v>612</v>
      </c>
      <c r="V134" s="7" t="s">
        <v>612</v>
      </c>
      <c r="W134" s="7"/>
    </row>
    <row r="135" spans="1:23" ht="83.25" hidden="1" customHeight="1" thickBot="1" x14ac:dyDescent="0.25">
      <c r="A135" s="143">
        <v>135</v>
      </c>
      <c r="B135" s="32" t="s">
        <v>350</v>
      </c>
      <c r="C135" s="9">
        <v>2023002470033</v>
      </c>
      <c r="D135" s="48">
        <v>2023</v>
      </c>
      <c r="E135" s="48" t="s">
        <v>1249</v>
      </c>
      <c r="F135" s="7" t="s">
        <v>608</v>
      </c>
      <c r="G135" s="7" t="s">
        <v>609</v>
      </c>
      <c r="H135" s="8" t="s">
        <v>610</v>
      </c>
      <c r="I135" s="7" t="s">
        <v>557</v>
      </c>
      <c r="J135" s="12" t="s">
        <v>532</v>
      </c>
      <c r="K135" s="12" t="s">
        <v>613</v>
      </c>
      <c r="L135" s="12" t="s">
        <v>1195</v>
      </c>
      <c r="M135" s="11">
        <v>11999827125</v>
      </c>
      <c r="N135" s="8" t="s">
        <v>360</v>
      </c>
      <c r="O135" s="12">
        <v>2</v>
      </c>
      <c r="P135" s="12" t="s">
        <v>611</v>
      </c>
      <c r="Q135" s="8" t="s">
        <v>368</v>
      </c>
      <c r="R135" s="7" t="s">
        <v>21</v>
      </c>
      <c r="U135" s="8"/>
      <c r="V135" s="7"/>
      <c r="W135" s="7"/>
    </row>
    <row r="136" spans="1:23" ht="102.75" hidden="1" thickBot="1" x14ac:dyDescent="0.25">
      <c r="A136" s="143">
        <v>136</v>
      </c>
      <c r="B136" s="32" t="s">
        <v>350</v>
      </c>
      <c r="C136" s="9">
        <v>2023002470034</v>
      </c>
      <c r="D136" s="48">
        <v>2023</v>
      </c>
      <c r="E136" s="48" t="s">
        <v>1134</v>
      </c>
      <c r="F136" s="7" t="s">
        <v>80</v>
      </c>
      <c r="G136" s="7" t="s">
        <v>614</v>
      </c>
      <c r="H136" s="8" t="s">
        <v>615</v>
      </c>
      <c r="I136" s="7" t="s">
        <v>615</v>
      </c>
      <c r="J136" s="12" t="s">
        <v>613</v>
      </c>
      <c r="K136" s="12" t="s">
        <v>357</v>
      </c>
      <c r="L136" s="12" t="s">
        <v>1185</v>
      </c>
      <c r="M136" s="11">
        <v>36988000</v>
      </c>
      <c r="N136" s="8" t="s">
        <v>360</v>
      </c>
      <c r="O136" s="12">
        <v>1</v>
      </c>
      <c r="P136" s="12" t="s">
        <v>616</v>
      </c>
      <c r="Q136" s="8" t="s">
        <v>368</v>
      </c>
      <c r="R136" s="7" t="s">
        <v>21</v>
      </c>
      <c r="U136" s="8" t="s">
        <v>612</v>
      </c>
      <c r="V136" s="7" t="s">
        <v>612</v>
      </c>
      <c r="W136" s="7"/>
    </row>
    <row r="137" spans="1:23" ht="80.25" hidden="1" customHeight="1" thickBot="1" x14ac:dyDescent="0.25">
      <c r="A137" s="143">
        <v>137</v>
      </c>
      <c r="B137" s="32" t="s">
        <v>350</v>
      </c>
      <c r="C137" s="9">
        <v>2023002470035</v>
      </c>
      <c r="D137" s="48">
        <v>2023</v>
      </c>
      <c r="E137" s="48" t="s">
        <v>1130</v>
      </c>
      <c r="F137" s="7" t="s">
        <v>80</v>
      </c>
      <c r="G137" s="7" t="s">
        <v>614</v>
      </c>
      <c r="H137" s="8" t="s">
        <v>617</v>
      </c>
      <c r="I137" s="7" t="s">
        <v>618</v>
      </c>
      <c r="J137" s="12" t="s">
        <v>357</v>
      </c>
      <c r="K137" s="12" t="s">
        <v>357</v>
      </c>
      <c r="L137" s="12" t="s">
        <v>1185</v>
      </c>
      <c r="M137" s="11">
        <v>977945174.98000002</v>
      </c>
      <c r="N137" s="8" t="s">
        <v>360</v>
      </c>
      <c r="O137" s="12">
        <v>2</v>
      </c>
      <c r="P137" s="12" t="s">
        <v>619</v>
      </c>
      <c r="Q137" s="8" t="s">
        <v>368</v>
      </c>
      <c r="R137" s="7" t="s">
        <v>21</v>
      </c>
      <c r="U137" s="8"/>
      <c r="V137" s="7"/>
      <c r="W137" s="7"/>
    </row>
    <row r="138" spans="1:23" ht="102.75" hidden="1" thickBot="1" x14ac:dyDescent="0.25">
      <c r="A138" s="143">
        <v>138</v>
      </c>
      <c r="B138" s="7" t="s">
        <v>398</v>
      </c>
      <c r="C138" s="9">
        <v>2023002470036</v>
      </c>
      <c r="D138" s="7">
        <v>2023</v>
      </c>
      <c r="E138" s="7" t="s">
        <v>1141</v>
      </c>
      <c r="F138" s="7" t="s">
        <v>71</v>
      </c>
      <c r="G138" s="7" t="s">
        <v>655</v>
      </c>
      <c r="H138" s="8" t="s">
        <v>1128</v>
      </c>
      <c r="I138" s="7" t="s">
        <v>657</v>
      </c>
      <c r="J138" s="8" t="s">
        <v>357</v>
      </c>
      <c r="K138" s="12" t="s">
        <v>431</v>
      </c>
      <c r="L138" s="12" t="s">
        <v>1185</v>
      </c>
      <c r="M138" s="11">
        <v>726553509</v>
      </c>
      <c r="N138" s="7" t="s">
        <v>360</v>
      </c>
      <c r="O138" s="12">
        <v>1</v>
      </c>
      <c r="P138" s="12" t="s">
        <v>658</v>
      </c>
      <c r="Q138" s="8" t="s">
        <v>368</v>
      </c>
      <c r="R138" s="7" t="s">
        <v>21</v>
      </c>
      <c r="W138" s="7" t="s">
        <v>1267</v>
      </c>
    </row>
    <row r="139" spans="1:23" ht="63.75" hidden="1" customHeight="1" thickBot="1" x14ac:dyDescent="0.25">
      <c r="A139" s="143">
        <v>139</v>
      </c>
      <c r="B139" s="7" t="s">
        <v>398</v>
      </c>
      <c r="C139" s="9">
        <v>2023002470037</v>
      </c>
      <c r="D139" s="7">
        <v>2023</v>
      </c>
      <c r="E139" s="48" t="s">
        <v>1139</v>
      </c>
      <c r="F139" s="7" t="s">
        <v>986</v>
      </c>
      <c r="G139" s="7" t="s">
        <v>655</v>
      </c>
      <c r="H139" s="8" t="s">
        <v>422</v>
      </c>
      <c r="I139" s="7" t="s">
        <v>987</v>
      </c>
      <c r="J139" s="8" t="s">
        <v>431</v>
      </c>
      <c r="K139" s="7" t="s">
        <v>1082</v>
      </c>
      <c r="L139" s="12" t="s">
        <v>1209</v>
      </c>
      <c r="M139" s="11">
        <v>349952438</v>
      </c>
      <c r="N139" s="7" t="s">
        <v>360</v>
      </c>
      <c r="O139" s="12">
        <v>3</v>
      </c>
      <c r="P139" s="12" t="s">
        <v>988</v>
      </c>
      <c r="Q139" s="8" t="s">
        <v>368</v>
      </c>
      <c r="R139" s="7" t="s">
        <v>21</v>
      </c>
      <c r="W139" s="7"/>
    </row>
    <row r="140" spans="1:23" ht="62.25" hidden="1" customHeight="1" thickBot="1" x14ac:dyDescent="0.25">
      <c r="A140" s="143">
        <v>140</v>
      </c>
      <c r="B140" s="11" t="s">
        <v>350</v>
      </c>
      <c r="C140" s="140">
        <v>2023002470038</v>
      </c>
      <c r="D140" s="140">
        <v>2023</v>
      </c>
      <c r="E140" s="11" t="s">
        <v>1260</v>
      </c>
      <c r="F140" s="7" t="s">
        <v>1089</v>
      </c>
      <c r="G140" s="7" t="s">
        <v>1090</v>
      </c>
      <c r="H140" s="8" t="s">
        <v>1091</v>
      </c>
      <c r="I140" s="7" t="s">
        <v>1092</v>
      </c>
      <c r="J140" s="12" t="s">
        <v>1087</v>
      </c>
      <c r="K140" s="12" t="s">
        <v>1088</v>
      </c>
      <c r="L140" s="12" t="s">
        <v>1185</v>
      </c>
      <c r="M140" s="11">
        <v>74940000</v>
      </c>
      <c r="N140" s="8" t="s">
        <v>360</v>
      </c>
      <c r="O140" s="12">
        <v>1</v>
      </c>
      <c r="P140" s="12" t="s">
        <v>1093</v>
      </c>
      <c r="Q140" s="8" t="s">
        <v>368</v>
      </c>
      <c r="R140" s="7" t="s">
        <v>21</v>
      </c>
    </row>
    <row r="141" spans="1:23" ht="64.5" hidden="1" customHeight="1" thickBot="1" x14ac:dyDescent="0.25">
      <c r="A141" s="143">
        <v>141</v>
      </c>
      <c r="B141" s="32" t="s">
        <v>350</v>
      </c>
      <c r="C141" s="9">
        <v>2023002470039</v>
      </c>
      <c r="D141" s="48">
        <v>2023</v>
      </c>
      <c r="E141" s="48" t="s">
        <v>1131</v>
      </c>
      <c r="F141" s="7" t="s">
        <v>215</v>
      </c>
      <c r="G141" s="7" t="s">
        <v>1099</v>
      </c>
      <c r="H141" s="8" t="s">
        <v>1100</v>
      </c>
      <c r="I141" s="7" t="s">
        <v>1101</v>
      </c>
      <c r="J141" s="12" t="s">
        <v>1102</v>
      </c>
      <c r="K141" s="12" t="s">
        <v>1103</v>
      </c>
      <c r="L141" s="12" t="s">
        <v>1195</v>
      </c>
      <c r="M141" s="11">
        <v>6177161049</v>
      </c>
      <c r="N141" s="8" t="s">
        <v>360</v>
      </c>
      <c r="O141" s="12">
        <v>1</v>
      </c>
      <c r="P141" s="12" t="s">
        <v>159</v>
      </c>
      <c r="Q141" s="8" t="s">
        <v>368</v>
      </c>
      <c r="R141" s="7" t="s">
        <v>21</v>
      </c>
    </row>
    <row r="142" spans="1:23" ht="64.5" hidden="1" customHeight="1" thickBot="1" x14ac:dyDescent="0.25">
      <c r="A142" s="143">
        <v>142</v>
      </c>
      <c r="B142" s="32" t="s">
        <v>398</v>
      </c>
      <c r="C142" s="9">
        <v>2023002470040</v>
      </c>
      <c r="D142" s="48">
        <v>2023</v>
      </c>
      <c r="E142" s="48" t="s">
        <v>1139</v>
      </c>
      <c r="F142" s="7" t="s">
        <v>75</v>
      </c>
      <c r="G142" s="7" t="s">
        <v>444</v>
      </c>
      <c r="H142" s="8" t="s">
        <v>1211</v>
      </c>
      <c r="I142" s="7" t="s">
        <v>1211</v>
      </c>
      <c r="J142" s="12" t="s">
        <v>1212</v>
      </c>
      <c r="K142" s="12" t="s">
        <v>1213</v>
      </c>
      <c r="L142" s="12" t="s">
        <v>1214</v>
      </c>
      <c r="M142" s="11">
        <v>7155520000</v>
      </c>
      <c r="N142" s="8" t="s">
        <v>360</v>
      </c>
      <c r="O142" s="12"/>
      <c r="P142" s="12"/>
      <c r="Q142" s="8" t="s">
        <v>368</v>
      </c>
      <c r="R142" s="7" t="s">
        <v>21</v>
      </c>
    </row>
    <row r="143" spans="1:23" ht="64.5" hidden="1" customHeight="1" thickBot="1" x14ac:dyDescent="0.25">
      <c r="A143" s="143">
        <v>143</v>
      </c>
      <c r="B143" s="32" t="s">
        <v>487</v>
      </c>
      <c r="C143" s="9">
        <v>2023002470041</v>
      </c>
      <c r="D143" s="48">
        <v>2023</v>
      </c>
      <c r="E143" s="48" t="s">
        <v>1152</v>
      </c>
      <c r="F143" s="7" t="s">
        <v>1216</v>
      </c>
      <c r="G143" s="7" t="s">
        <v>1218</v>
      </c>
      <c r="H143" s="8" t="s">
        <v>1215</v>
      </c>
      <c r="I143" s="7" t="s">
        <v>1215</v>
      </c>
      <c r="J143" s="12" t="s">
        <v>1217</v>
      </c>
      <c r="K143" s="12" t="s">
        <v>1217</v>
      </c>
      <c r="L143" s="12" t="s">
        <v>1219</v>
      </c>
      <c r="M143" s="11">
        <v>702760470</v>
      </c>
      <c r="N143" s="8" t="s">
        <v>360</v>
      </c>
      <c r="O143" s="12">
        <v>1</v>
      </c>
      <c r="P143" s="12" t="s">
        <v>1220</v>
      </c>
      <c r="Q143" s="8" t="s">
        <v>368</v>
      </c>
      <c r="R143" s="7" t="s">
        <v>21</v>
      </c>
    </row>
    <row r="144" spans="1:23" ht="64.5" hidden="1" customHeight="1" thickBot="1" x14ac:dyDescent="0.3">
      <c r="A144" s="143">
        <v>144</v>
      </c>
      <c r="B144" s="32" t="s">
        <v>350</v>
      </c>
      <c r="C144" s="9">
        <v>2023002470044</v>
      </c>
      <c r="D144" s="48">
        <v>2023</v>
      </c>
      <c r="E144" s="48" t="s">
        <v>1131</v>
      </c>
      <c r="F144" s="7" t="s">
        <v>380</v>
      </c>
      <c r="G144" s="7" t="s">
        <v>126</v>
      </c>
      <c r="H144" s="8" t="s">
        <v>1221</v>
      </c>
      <c r="I144" s="7" t="s">
        <v>1233</v>
      </c>
      <c r="J144" s="12" t="s">
        <v>1225</v>
      </c>
      <c r="K144" s="12" t="s">
        <v>1224</v>
      </c>
      <c r="L144" s="12" t="s">
        <v>1223</v>
      </c>
      <c r="M144" s="11">
        <v>1423221944</v>
      </c>
      <c r="N144" s="7" t="s">
        <v>360</v>
      </c>
      <c r="O144" s="12">
        <v>2</v>
      </c>
      <c r="P144" s="147" t="s">
        <v>1222</v>
      </c>
      <c r="Q144" s="8" t="s">
        <v>368</v>
      </c>
      <c r="R144" s="7" t="s">
        <v>21</v>
      </c>
    </row>
    <row r="145" spans="1:29" ht="64.5" hidden="1" customHeight="1" thickBot="1" x14ac:dyDescent="0.25">
      <c r="A145" s="143">
        <v>145</v>
      </c>
      <c r="B145" s="32" t="s">
        <v>350</v>
      </c>
      <c r="C145" s="9">
        <v>2023002470045</v>
      </c>
      <c r="D145" s="48">
        <v>2023</v>
      </c>
      <c r="E145" s="48" t="s">
        <v>1242</v>
      </c>
      <c r="F145" s="7" t="s">
        <v>608</v>
      </c>
      <c r="G145" s="7" t="s">
        <v>171</v>
      </c>
      <c r="H145" s="8" t="s">
        <v>1226</v>
      </c>
      <c r="I145" s="7" t="s">
        <v>1226</v>
      </c>
      <c r="J145" s="12" t="s">
        <v>1228</v>
      </c>
      <c r="K145" s="12" t="s">
        <v>1228</v>
      </c>
      <c r="L145" s="12" t="s">
        <v>1185</v>
      </c>
      <c r="M145" s="11">
        <v>1929425600</v>
      </c>
      <c r="N145" s="8" t="s">
        <v>360</v>
      </c>
      <c r="O145" s="12">
        <v>1</v>
      </c>
      <c r="P145" s="12" t="s">
        <v>1227</v>
      </c>
      <c r="Q145" s="8" t="s">
        <v>368</v>
      </c>
      <c r="R145" s="7" t="s">
        <v>21</v>
      </c>
    </row>
    <row r="146" spans="1:29" ht="64.5" hidden="1" customHeight="1" thickBot="1" x14ac:dyDescent="0.25">
      <c r="A146" s="143"/>
      <c r="B146" s="113" t="s">
        <v>350</v>
      </c>
      <c r="C146" s="9">
        <v>2023002470046</v>
      </c>
      <c r="D146" s="114">
        <v>2023</v>
      </c>
      <c r="E146" s="114" t="s">
        <v>1250</v>
      </c>
      <c r="F146" s="115" t="s">
        <v>1160</v>
      </c>
      <c r="G146" s="7"/>
      <c r="H146" s="115" t="s">
        <v>1252</v>
      </c>
      <c r="I146" s="115" t="s">
        <v>1252</v>
      </c>
      <c r="J146" s="12"/>
      <c r="K146" s="110" t="s">
        <v>1254</v>
      </c>
      <c r="L146" s="110" t="s">
        <v>1185</v>
      </c>
      <c r="M146" s="116">
        <v>5299145295.3599997</v>
      </c>
      <c r="N146" s="8" t="s">
        <v>360</v>
      </c>
      <c r="O146" s="12"/>
      <c r="P146" s="110" t="s">
        <v>1253</v>
      </c>
      <c r="Q146" s="149" t="s">
        <v>368</v>
      </c>
      <c r="R146" s="7" t="s">
        <v>21</v>
      </c>
    </row>
    <row r="147" spans="1:29" ht="64.5" hidden="1" customHeight="1" thickBot="1" x14ac:dyDescent="0.25">
      <c r="A147" s="143">
        <v>146</v>
      </c>
      <c r="B147" s="33" t="s">
        <v>350</v>
      </c>
      <c r="C147" s="9">
        <v>2023002470047</v>
      </c>
      <c r="D147" s="48">
        <v>2023</v>
      </c>
      <c r="E147" s="48" t="s">
        <v>1131</v>
      </c>
      <c r="F147" s="7" t="s">
        <v>209</v>
      </c>
      <c r="G147" s="7" t="s">
        <v>1229</v>
      </c>
      <c r="H147" s="10" t="s">
        <v>1230</v>
      </c>
      <c r="I147" s="7" t="s">
        <v>1230</v>
      </c>
      <c r="J147" s="12" t="s">
        <v>1231</v>
      </c>
      <c r="K147" s="12" t="s">
        <v>1231</v>
      </c>
      <c r="L147" s="12" t="s">
        <v>1232</v>
      </c>
      <c r="M147" s="11">
        <v>19996620003</v>
      </c>
      <c r="N147" s="148" t="s">
        <v>360</v>
      </c>
      <c r="O147" s="12">
        <v>1</v>
      </c>
      <c r="P147" s="12" t="s">
        <v>159</v>
      </c>
      <c r="Q147" s="8" t="s">
        <v>368</v>
      </c>
      <c r="R147" s="7" t="s">
        <v>21</v>
      </c>
    </row>
    <row r="148" spans="1:29" ht="64.5" hidden="1" customHeight="1" thickBot="1" x14ac:dyDescent="0.25">
      <c r="A148" s="143"/>
      <c r="B148" s="33" t="s">
        <v>487</v>
      </c>
      <c r="C148" s="9">
        <v>2023002470048</v>
      </c>
      <c r="D148" s="48">
        <v>2023</v>
      </c>
      <c r="E148" s="48" t="s">
        <v>1241</v>
      </c>
      <c r="F148" s="7" t="s">
        <v>75</v>
      </c>
      <c r="G148" s="10"/>
      <c r="H148" s="7" t="s">
        <v>1269</v>
      </c>
      <c r="I148" s="12" t="s">
        <v>1269</v>
      </c>
      <c r="J148" s="12"/>
      <c r="K148" s="11" t="s">
        <v>1270</v>
      </c>
      <c r="L148" s="148" t="s">
        <v>1185</v>
      </c>
      <c r="M148" s="12">
        <v>240000000</v>
      </c>
      <c r="N148" s="8" t="s">
        <v>360</v>
      </c>
      <c r="O148" s="7"/>
      <c r="P148" s="33" t="s">
        <v>1220</v>
      </c>
      <c r="Q148" s="9" t="s">
        <v>368</v>
      </c>
      <c r="R148" s="9" t="s">
        <v>21</v>
      </c>
      <c r="S148" s="48"/>
      <c r="T148" s="7"/>
      <c r="U148" s="10"/>
      <c r="V148" s="10"/>
      <c r="W148" s="141"/>
      <c r="X148" s="141"/>
      <c r="Y148" s="29"/>
      <c r="Z148" s="142"/>
      <c r="AA148" s="141"/>
      <c r="AB148" s="142"/>
      <c r="AC148" s="142"/>
    </row>
    <row r="149" spans="1:29" ht="64.5" hidden="1" customHeight="1" thickBot="1" x14ac:dyDescent="0.25">
      <c r="A149" s="143"/>
      <c r="B149" s="33" t="s">
        <v>487</v>
      </c>
      <c r="C149" s="9">
        <v>2023002470049</v>
      </c>
      <c r="D149" s="48">
        <v>2023</v>
      </c>
      <c r="E149" s="48" t="s">
        <v>1239</v>
      </c>
      <c r="F149" s="7" t="s">
        <v>1216</v>
      </c>
      <c r="G149" s="10"/>
      <c r="H149" s="7" t="s">
        <v>1271</v>
      </c>
      <c r="I149" s="12" t="s">
        <v>1271</v>
      </c>
      <c r="J149" s="12"/>
      <c r="K149" s="11" t="s">
        <v>1272</v>
      </c>
      <c r="L149" s="148" t="s">
        <v>1194</v>
      </c>
      <c r="M149" s="12">
        <v>1200000000</v>
      </c>
      <c r="N149" s="8" t="s">
        <v>360</v>
      </c>
      <c r="O149" s="7"/>
      <c r="P149" s="33" t="s">
        <v>1273</v>
      </c>
      <c r="Q149" s="9" t="s">
        <v>368</v>
      </c>
      <c r="R149" s="9" t="s">
        <v>21</v>
      </c>
      <c r="S149" s="48"/>
      <c r="T149" s="7"/>
      <c r="U149" s="10"/>
      <c r="V149" s="10"/>
      <c r="W149" s="141"/>
      <c r="X149" s="141"/>
      <c r="Y149" s="29"/>
      <c r="Z149" s="142"/>
      <c r="AA149" s="141"/>
      <c r="AB149" s="142"/>
      <c r="AC149" s="142"/>
    </row>
    <row r="150" spans="1:29" ht="64.5" hidden="1" customHeight="1" thickBot="1" x14ac:dyDescent="0.25">
      <c r="A150" s="143"/>
      <c r="B150" s="33" t="s">
        <v>350</v>
      </c>
      <c r="C150" s="9">
        <v>2023002470050</v>
      </c>
      <c r="D150" s="48">
        <v>2023</v>
      </c>
      <c r="E150" s="48" t="s">
        <v>1263</v>
      </c>
      <c r="F150" s="7" t="s">
        <v>380</v>
      </c>
      <c r="G150" s="10"/>
      <c r="H150" s="7" t="s">
        <v>1274</v>
      </c>
      <c r="I150" s="12" t="s">
        <v>1274</v>
      </c>
      <c r="J150" s="12"/>
      <c r="K150" s="11" t="s">
        <v>1275</v>
      </c>
      <c r="L150" s="148" t="s">
        <v>1185</v>
      </c>
      <c r="M150" s="12">
        <v>1335269842</v>
      </c>
      <c r="N150" s="8" t="s">
        <v>1276</v>
      </c>
      <c r="O150" s="7"/>
      <c r="P150" s="33" t="s">
        <v>1277</v>
      </c>
      <c r="Q150" s="9" t="s">
        <v>368</v>
      </c>
      <c r="R150" s="9" t="s">
        <v>21</v>
      </c>
      <c r="S150" s="48"/>
      <c r="T150" s="7"/>
      <c r="U150" s="10"/>
      <c r="V150" s="10"/>
      <c r="W150" s="141"/>
      <c r="X150" s="141"/>
      <c r="Y150" s="29"/>
      <c r="Z150" s="142"/>
      <c r="AA150" s="141"/>
      <c r="AB150" s="142"/>
      <c r="AC150" s="142"/>
    </row>
    <row r="151" spans="1:29" ht="64.5" hidden="1" customHeight="1" thickBot="1" x14ac:dyDescent="0.25">
      <c r="A151" s="143"/>
      <c r="B151" s="33" t="s">
        <v>350</v>
      </c>
      <c r="C151" s="9">
        <v>2023002470051</v>
      </c>
      <c r="D151" s="48">
        <v>2023</v>
      </c>
      <c r="E151" s="48" t="s">
        <v>1263</v>
      </c>
      <c r="F151" s="7" t="s">
        <v>380</v>
      </c>
      <c r="G151" s="10"/>
      <c r="H151" s="7" t="s">
        <v>1278</v>
      </c>
      <c r="I151" s="12" t="s">
        <v>1278</v>
      </c>
      <c r="J151" s="12"/>
      <c r="K151" s="11" t="s">
        <v>1279</v>
      </c>
      <c r="L151" s="148" t="s">
        <v>1185</v>
      </c>
      <c r="M151" s="12">
        <v>1499999998</v>
      </c>
      <c r="N151" s="8" t="s">
        <v>1276</v>
      </c>
      <c r="O151" s="7"/>
      <c r="P151" s="33" t="s">
        <v>1280</v>
      </c>
      <c r="Q151" s="9" t="s">
        <v>1293</v>
      </c>
      <c r="R151" s="9" t="s">
        <v>21</v>
      </c>
      <c r="S151" s="48"/>
      <c r="T151" s="7"/>
      <c r="U151" s="10"/>
      <c r="V151" s="10"/>
      <c r="W151" s="141"/>
      <c r="X151" s="141"/>
      <c r="Y151" s="29"/>
      <c r="Z151" s="142"/>
      <c r="AA151" s="141"/>
      <c r="AB151" s="142"/>
      <c r="AC151" s="142"/>
    </row>
    <row r="152" spans="1:29" ht="64.5" hidden="1" customHeight="1" thickBot="1" x14ac:dyDescent="0.25">
      <c r="A152" s="143"/>
      <c r="B152" s="33" t="s">
        <v>398</v>
      </c>
      <c r="C152" s="9">
        <v>2023002470052</v>
      </c>
      <c r="D152" s="48">
        <v>2023</v>
      </c>
      <c r="E152" s="48" t="s">
        <v>1131</v>
      </c>
      <c r="F152" s="7" t="s">
        <v>57</v>
      </c>
      <c r="G152" s="10"/>
      <c r="H152" s="7" t="s">
        <v>1281</v>
      </c>
      <c r="I152" s="12" t="s">
        <v>1281</v>
      </c>
      <c r="J152" s="12"/>
      <c r="K152" s="11" t="s">
        <v>562</v>
      </c>
      <c r="L152" s="148" t="s">
        <v>1185</v>
      </c>
      <c r="M152" s="12">
        <v>3775000000</v>
      </c>
      <c r="N152" s="8" t="s">
        <v>1276</v>
      </c>
      <c r="O152" s="7"/>
      <c r="P152" s="33" t="s">
        <v>1282</v>
      </c>
      <c r="Q152" s="9" t="s">
        <v>368</v>
      </c>
      <c r="R152" s="9" t="s">
        <v>21</v>
      </c>
      <c r="S152" s="48"/>
      <c r="T152" s="7"/>
      <c r="U152" s="10"/>
      <c r="V152" s="10"/>
      <c r="W152" s="141"/>
      <c r="X152" s="141"/>
      <c r="Y152" s="29"/>
      <c r="Z152" s="142"/>
      <c r="AA152" s="141"/>
      <c r="AB152" s="142"/>
      <c r="AC152" s="142"/>
    </row>
    <row r="153" spans="1:29" ht="64.5" hidden="1" customHeight="1" thickBot="1" x14ac:dyDescent="0.25">
      <c r="A153" s="143"/>
      <c r="B153" s="33" t="s">
        <v>1283</v>
      </c>
      <c r="C153" s="9">
        <v>2023002470053</v>
      </c>
      <c r="D153" s="48">
        <v>2023</v>
      </c>
      <c r="E153" s="48" t="s">
        <v>1240</v>
      </c>
      <c r="F153" s="7" t="s">
        <v>48</v>
      </c>
      <c r="G153" s="10"/>
      <c r="H153" s="7" t="s">
        <v>1284</v>
      </c>
      <c r="I153" s="12" t="s">
        <v>1284</v>
      </c>
      <c r="J153" s="12"/>
      <c r="K153" s="11" t="s">
        <v>1285</v>
      </c>
      <c r="L153" s="148" t="s">
        <v>1185</v>
      </c>
      <c r="M153" s="12">
        <v>2600000000</v>
      </c>
      <c r="N153" s="8" t="s">
        <v>1276</v>
      </c>
      <c r="O153" s="7"/>
      <c r="P153" s="33" t="s">
        <v>1286</v>
      </c>
      <c r="Q153" s="9" t="s">
        <v>368</v>
      </c>
      <c r="R153" s="9" t="s">
        <v>21</v>
      </c>
      <c r="S153" s="48"/>
      <c r="T153" s="7"/>
      <c r="U153" s="10"/>
      <c r="V153" s="10"/>
      <c r="W153" s="141"/>
      <c r="X153" s="141"/>
      <c r="Y153" s="29"/>
      <c r="Z153" s="142"/>
      <c r="AA153" s="141"/>
      <c r="AB153" s="142"/>
      <c r="AC153" s="142"/>
    </row>
    <row r="154" spans="1:29" ht="64.5" hidden="1" customHeight="1" thickBot="1" x14ac:dyDescent="0.25">
      <c r="A154" s="143"/>
      <c r="B154" s="33" t="s">
        <v>350</v>
      </c>
      <c r="C154" s="9">
        <v>2023002470054</v>
      </c>
      <c r="D154" s="48">
        <v>2023</v>
      </c>
      <c r="E154" s="48" t="s">
        <v>1134</v>
      </c>
      <c r="F154" s="7" t="s">
        <v>80</v>
      </c>
      <c r="G154" s="10"/>
      <c r="H154" s="7" t="s">
        <v>1287</v>
      </c>
      <c r="I154" s="12" t="s">
        <v>1287</v>
      </c>
      <c r="J154" s="12"/>
      <c r="K154" s="11" t="s">
        <v>1288</v>
      </c>
      <c r="L154" s="148" t="s">
        <v>1185</v>
      </c>
      <c r="M154" s="12">
        <v>2030732599</v>
      </c>
      <c r="N154" s="8" t="s">
        <v>1276</v>
      </c>
      <c r="O154" s="7"/>
      <c r="P154" s="33" t="s">
        <v>1289</v>
      </c>
      <c r="Q154" s="9" t="s">
        <v>368</v>
      </c>
      <c r="R154" s="9" t="s">
        <v>21</v>
      </c>
      <c r="S154" s="48"/>
      <c r="T154" s="7"/>
      <c r="U154" s="10"/>
      <c r="V154" s="10"/>
      <c r="W154" s="141"/>
      <c r="X154" s="141"/>
      <c r="Y154" s="29"/>
      <c r="Z154" s="142"/>
      <c r="AA154" s="141"/>
      <c r="AB154" s="142"/>
      <c r="AC154" s="142"/>
    </row>
    <row r="155" spans="1:29" ht="64.5" hidden="1" customHeight="1" thickBot="1" x14ac:dyDescent="0.25">
      <c r="A155" s="143"/>
      <c r="B155" s="33" t="s">
        <v>354</v>
      </c>
      <c r="C155" s="9">
        <v>2023002470055</v>
      </c>
      <c r="D155" s="48">
        <v>2023</v>
      </c>
      <c r="E155" s="48" t="s">
        <v>1264</v>
      </c>
      <c r="F155" s="7" t="s">
        <v>48</v>
      </c>
      <c r="G155" s="10"/>
      <c r="H155" s="7" t="s">
        <v>1290</v>
      </c>
      <c r="I155" s="12" t="s">
        <v>1290</v>
      </c>
      <c r="J155" s="12"/>
      <c r="K155" s="11" t="s">
        <v>1291</v>
      </c>
      <c r="L155" s="148" t="s">
        <v>1185</v>
      </c>
      <c r="M155" s="12">
        <v>200000000</v>
      </c>
      <c r="N155" s="8" t="s">
        <v>1276</v>
      </c>
      <c r="O155" s="7"/>
      <c r="P155" s="33" t="s">
        <v>1292</v>
      </c>
      <c r="Q155" s="9" t="s">
        <v>231</v>
      </c>
      <c r="R155" s="9" t="s">
        <v>21</v>
      </c>
      <c r="S155" s="48"/>
      <c r="T155" s="7"/>
      <c r="U155" s="10"/>
      <c r="V155" s="10"/>
      <c r="W155" s="141"/>
      <c r="X155" s="141"/>
      <c r="Y155" s="29"/>
      <c r="Z155" s="142"/>
      <c r="AA155" s="141"/>
      <c r="AB155" s="142"/>
      <c r="AC155" s="142"/>
    </row>
    <row r="156" spans="1:29" ht="90" hidden="1" thickBot="1" x14ac:dyDescent="0.25">
      <c r="A156" s="143">
        <v>147</v>
      </c>
      <c r="B156" s="32" t="s">
        <v>350</v>
      </c>
      <c r="C156" s="9">
        <v>2021002470092</v>
      </c>
      <c r="D156" s="48">
        <v>2023</v>
      </c>
      <c r="E156" s="48" t="s">
        <v>1139</v>
      </c>
      <c r="F156" s="10" t="s">
        <v>1160</v>
      </c>
      <c r="G156" s="7" t="s">
        <v>1160</v>
      </c>
      <c r="H156" s="7" t="s">
        <v>1161</v>
      </c>
      <c r="I156" s="7" t="s">
        <v>1161</v>
      </c>
      <c r="J156" s="7" t="s">
        <v>472</v>
      </c>
      <c r="K156" s="7" t="s">
        <v>1162</v>
      </c>
      <c r="L156" s="12" t="s">
        <v>1189</v>
      </c>
      <c r="M156" s="11">
        <v>3174424879</v>
      </c>
      <c r="N156" s="8" t="s">
        <v>360</v>
      </c>
      <c r="O156" s="12">
        <v>1</v>
      </c>
      <c r="P156" s="12" t="s">
        <v>1163</v>
      </c>
      <c r="Q156" s="7" t="s">
        <v>231</v>
      </c>
      <c r="R156" s="7" t="s">
        <v>21</v>
      </c>
    </row>
    <row r="157" spans="1:29" ht="102.75" hidden="1" thickBot="1" x14ac:dyDescent="0.25">
      <c r="A157" s="143">
        <v>148</v>
      </c>
      <c r="B157" s="32" t="s">
        <v>350</v>
      </c>
      <c r="C157" s="9">
        <v>2020002470017</v>
      </c>
      <c r="D157" s="48">
        <v>2023</v>
      </c>
      <c r="E157" s="48" t="s">
        <v>1130</v>
      </c>
      <c r="F157" s="10" t="s">
        <v>52</v>
      </c>
      <c r="G157" s="7" t="s">
        <v>1168</v>
      </c>
      <c r="H157" s="16" t="s">
        <v>1164</v>
      </c>
      <c r="I157" s="8" t="s">
        <v>1164</v>
      </c>
      <c r="J157" s="12" t="s">
        <v>1166</v>
      </c>
      <c r="K157" s="12" t="s">
        <v>1167</v>
      </c>
      <c r="L157" s="12" t="s">
        <v>1185</v>
      </c>
      <c r="M157" s="11">
        <v>27461224070</v>
      </c>
      <c r="N157" s="8" t="s">
        <v>360</v>
      </c>
      <c r="O157" s="12">
        <v>1</v>
      </c>
      <c r="P157" s="12" t="s">
        <v>1165</v>
      </c>
      <c r="Q157" s="8" t="s">
        <v>231</v>
      </c>
      <c r="R157" s="7" t="s">
        <v>21</v>
      </c>
    </row>
    <row r="158" spans="1:29" ht="102.75" hidden="1" thickBot="1" x14ac:dyDescent="0.25">
      <c r="A158" s="143">
        <v>149</v>
      </c>
      <c r="B158" s="145" t="s">
        <v>350</v>
      </c>
      <c r="C158" s="48">
        <v>2021002470052</v>
      </c>
      <c r="D158" s="48">
        <v>2023</v>
      </c>
      <c r="E158" s="48" t="s">
        <v>1130</v>
      </c>
      <c r="F158" s="9" t="s">
        <v>380</v>
      </c>
      <c r="G158" s="7" t="s">
        <v>380</v>
      </c>
      <c r="H158" s="7" t="s">
        <v>1169</v>
      </c>
      <c r="I158" s="7" t="s">
        <v>1169</v>
      </c>
      <c r="J158" s="7" t="s">
        <v>1170</v>
      </c>
      <c r="K158" s="7" t="s">
        <v>1170</v>
      </c>
      <c r="L158" s="12" t="s">
        <v>1185</v>
      </c>
      <c r="M158" s="11">
        <v>1016169786</v>
      </c>
      <c r="N158" s="8" t="s">
        <v>360</v>
      </c>
      <c r="O158" s="12">
        <v>1</v>
      </c>
      <c r="P158" s="12" t="s">
        <v>1179</v>
      </c>
      <c r="Q158" s="7" t="s">
        <v>231</v>
      </c>
      <c r="R158" s="7" t="s">
        <v>21</v>
      </c>
    </row>
    <row r="159" spans="1:29" ht="102.75" hidden="1" thickBot="1" x14ac:dyDescent="0.25">
      <c r="A159" s="143">
        <v>150</v>
      </c>
      <c r="B159" s="31" t="s">
        <v>350</v>
      </c>
      <c r="C159" s="9">
        <v>2022002470011</v>
      </c>
      <c r="D159" s="9">
        <v>2023</v>
      </c>
      <c r="E159" s="48" t="s">
        <v>1130</v>
      </c>
      <c r="F159" s="7" t="s">
        <v>52</v>
      </c>
      <c r="G159" s="7" t="s">
        <v>52</v>
      </c>
      <c r="H159" s="7" t="s">
        <v>1171</v>
      </c>
      <c r="I159" s="7" t="s">
        <v>1171</v>
      </c>
      <c r="J159" s="7" t="s">
        <v>1030</v>
      </c>
      <c r="K159" s="7" t="s">
        <v>383</v>
      </c>
      <c r="L159" s="12" t="s">
        <v>1185</v>
      </c>
      <c r="M159" s="11">
        <v>34752171361</v>
      </c>
      <c r="N159" s="8" t="s">
        <v>360</v>
      </c>
      <c r="O159" s="12">
        <v>1</v>
      </c>
      <c r="P159" s="12" t="s">
        <v>1182</v>
      </c>
      <c r="Q159" s="7" t="s">
        <v>368</v>
      </c>
      <c r="R159" s="7" t="s">
        <v>21</v>
      </c>
    </row>
    <row r="160" spans="1:29" ht="102.75" hidden="1" thickBot="1" x14ac:dyDescent="0.25">
      <c r="A160" s="143">
        <v>151</v>
      </c>
      <c r="B160" s="32" t="s">
        <v>350</v>
      </c>
      <c r="C160" s="9">
        <v>2020002470037</v>
      </c>
      <c r="D160" s="48">
        <v>2023</v>
      </c>
      <c r="E160" s="48" t="s">
        <v>1242</v>
      </c>
      <c r="F160" s="10" t="s">
        <v>608</v>
      </c>
      <c r="G160" s="7" t="s">
        <v>353</v>
      </c>
      <c r="H160" s="16" t="s">
        <v>1172</v>
      </c>
      <c r="I160" s="8" t="s">
        <v>1172</v>
      </c>
      <c r="J160" s="12" t="s">
        <v>1174</v>
      </c>
      <c r="K160" s="12" t="s">
        <v>1174</v>
      </c>
      <c r="L160" s="12" t="s">
        <v>1185</v>
      </c>
      <c r="M160" s="11">
        <v>96698864556.050003</v>
      </c>
      <c r="N160" s="8" t="s">
        <v>360</v>
      </c>
      <c r="O160" s="12">
        <v>1</v>
      </c>
      <c r="P160" s="56" t="s">
        <v>1173</v>
      </c>
      <c r="Q160" s="8" t="s">
        <v>231</v>
      </c>
      <c r="R160" s="7" t="s">
        <v>21</v>
      </c>
    </row>
    <row r="161" spans="1:32" ht="121.9" hidden="1" customHeight="1" thickBot="1" x14ac:dyDescent="0.25">
      <c r="A161" s="143">
        <v>152</v>
      </c>
      <c r="B161" s="32" t="s">
        <v>350</v>
      </c>
      <c r="C161" s="48">
        <v>2023002470046</v>
      </c>
      <c r="D161" s="48">
        <v>2023</v>
      </c>
      <c r="E161" s="48" t="s">
        <v>1240</v>
      </c>
      <c r="F161" s="10" t="s">
        <v>1234</v>
      </c>
      <c r="G161" s="7" t="s">
        <v>1234</v>
      </c>
      <c r="H161" s="7" t="s">
        <v>1235</v>
      </c>
      <c r="I161" s="7" t="s">
        <v>1235</v>
      </c>
      <c r="J161" s="8" t="s">
        <v>431</v>
      </c>
      <c r="K161" s="12" t="s">
        <v>431</v>
      </c>
      <c r="L161" s="12" t="s">
        <v>1185</v>
      </c>
      <c r="M161" s="11">
        <v>5299145295</v>
      </c>
      <c r="N161" s="8" t="s">
        <v>360</v>
      </c>
      <c r="O161" s="138"/>
      <c r="P161" s="12" t="s">
        <v>1237</v>
      </c>
      <c r="Q161" s="8" t="s">
        <v>231</v>
      </c>
      <c r="R161" s="7"/>
    </row>
    <row r="162" spans="1:32" ht="147.6" hidden="1" customHeight="1" thickBot="1" x14ac:dyDescent="0.25">
      <c r="A162" s="143">
        <v>153</v>
      </c>
      <c r="B162" s="9" t="s">
        <v>363</v>
      </c>
      <c r="C162" s="48">
        <v>2021002470091</v>
      </c>
      <c r="D162" s="48">
        <v>2021</v>
      </c>
      <c r="E162" s="48" t="s">
        <v>1242</v>
      </c>
      <c r="F162" s="9" t="s">
        <v>608</v>
      </c>
      <c r="G162" s="7" t="s">
        <v>353</v>
      </c>
      <c r="H162" s="7" t="s">
        <v>1175</v>
      </c>
      <c r="I162" s="7" t="s">
        <v>1175</v>
      </c>
      <c r="J162" s="7" t="s">
        <v>1178</v>
      </c>
      <c r="K162" s="7" t="s">
        <v>1177</v>
      </c>
      <c r="L162" s="12" t="s">
        <v>1205</v>
      </c>
      <c r="M162" s="11">
        <v>4518621336</v>
      </c>
      <c r="N162" s="8" t="s">
        <v>360</v>
      </c>
      <c r="O162" s="12">
        <v>2</v>
      </c>
      <c r="P162" s="139" t="s">
        <v>1176</v>
      </c>
      <c r="Q162" s="7" t="s">
        <v>231</v>
      </c>
      <c r="R162" s="7" t="s">
        <v>21</v>
      </c>
    </row>
    <row r="163" spans="1:32" ht="199.5" hidden="1" customHeight="1" thickBot="1" x14ac:dyDescent="0.25">
      <c r="A163" s="31"/>
      <c r="B163" s="32" t="s">
        <v>350</v>
      </c>
      <c r="C163" s="9">
        <v>2022002470104</v>
      </c>
      <c r="D163" s="48">
        <v>2023</v>
      </c>
      <c r="E163" s="48" t="s">
        <v>1180</v>
      </c>
      <c r="F163" s="10" t="s">
        <v>1255</v>
      </c>
      <c r="G163" s="8"/>
      <c r="H163" s="7" t="s">
        <v>1256</v>
      </c>
      <c r="I163" s="12" t="s">
        <v>1257</v>
      </c>
      <c r="J163" s="12"/>
      <c r="K163" s="11" t="s">
        <v>1258</v>
      </c>
      <c r="L163" s="8" t="s">
        <v>1185</v>
      </c>
      <c r="M163" s="7">
        <v>2641775976</v>
      </c>
      <c r="N163" s="7" t="s">
        <v>360</v>
      </c>
      <c r="O163" s="8">
        <v>1</v>
      </c>
      <c r="P163" s="7" t="s">
        <v>1259</v>
      </c>
      <c r="Q163" s="8" t="s">
        <v>232</v>
      </c>
      <c r="R163" s="7" t="s">
        <v>70</v>
      </c>
      <c r="S163" s="9"/>
      <c r="T163" s="48"/>
      <c r="U163" s="48"/>
      <c r="V163" s="10"/>
      <c r="W163" s="142"/>
      <c r="X163" s="142"/>
      <c r="Y163" s="141"/>
      <c r="Z163" s="141"/>
      <c r="AA163" s="29"/>
      <c r="AB163" s="142"/>
      <c r="AC163" s="142"/>
      <c r="AD163" s="142"/>
      <c r="AE163" s="142"/>
      <c r="AF163" s="142"/>
    </row>
    <row r="164" spans="1:32" x14ac:dyDescent="0.2">
      <c r="J164" s="136"/>
      <c r="K164" s="43"/>
      <c r="M164" s="43"/>
    </row>
    <row r="165" spans="1:32" x14ac:dyDescent="0.2">
      <c r="J165" s="136"/>
      <c r="K165" s="43"/>
      <c r="M165" s="43"/>
    </row>
    <row r="166" spans="1:32" x14ac:dyDescent="0.2">
      <c r="K166" s="61"/>
      <c r="M166" s="43"/>
    </row>
    <row r="167" spans="1:32" x14ac:dyDescent="0.2">
      <c r="K167" s="30"/>
      <c r="M167" s="43"/>
    </row>
    <row r="168" spans="1:32" x14ac:dyDescent="0.2">
      <c r="K168" s="30"/>
      <c r="M168" s="43"/>
    </row>
    <row r="169" spans="1:32" x14ac:dyDescent="0.2">
      <c r="K169" s="30"/>
      <c r="L169" s="131" t="s">
        <v>984</v>
      </c>
      <c r="M169" s="89">
        <f>SUM(M3:M163)</f>
        <v>1202539299485.6301</v>
      </c>
      <c r="N169" s="43"/>
    </row>
    <row r="170" spans="1:32" x14ac:dyDescent="0.2">
      <c r="L170" s="131" t="s">
        <v>985</v>
      </c>
      <c r="M170" s="89" t="e">
        <f>M95+M77+M76+M75+M72+M60+M59+M56+M55+M52+#REF!+M39+M38+M33+M20+M19+M18+M17+M14+#REF!+M3</f>
        <v>#REF!</v>
      </c>
      <c r="N170" s="137"/>
    </row>
    <row r="171" spans="1:32" x14ac:dyDescent="0.2">
      <c r="I171" s="30"/>
      <c r="L171" s="131" t="s">
        <v>980</v>
      </c>
      <c r="M171" s="89">
        <f>M162+M160+M159+M158+M157+M156+M141+M140+M139+M138+M137+M136+M135+M134+M133+M132+M131+M130+M129+M128+M127+M126+M125+M124+M123+M122+M121+M120+M119+M118+M117+M116+M115+M114+M113+M112+M111+M110+M109+M108+M107+M106+M105+M104+M103+M102+M101+M100+M99+M98+M97+M96+M94+M93+M92+M91+M90+M89+M88+M87+M86+M85+M84+M83+M82+M81+M80+M79+M78+M74+M73+M71+M70+M69+M68+M67+M66+M65+M64+M63+M62+M61+M58+M57+M54+M53+M51+M50+M49+M48+M47+M46+M45+M44+M43+M42+M41+M40+M37+M36+M35+M34+M32+M31+M30+M29+M28+M27+M26+M25+M24+M23+M22+M21+M16+M15+M13+M12+M11+M10+M9+M8+M7+M6+M5+M4</f>
        <v>677969045434.18994</v>
      </c>
      <c r="N171" s="61"/>
    </row>
    <row r="172" spans="1:32" x14ac:dyDescent="0.2">
      <c r="I172" s="61"/>
      <c r="L172" s="131" t="s">
        <v>981</v>
      </c>
      <c r="M172" s="89">
        <f>M95+M77+M76+M55+M52+M39+M38+M33+M20+M19+M18+M17+M14+M3</f>
        <v>380643089753.08002</v>
      </c>
      <c r="N172" s="30"/>
    </row>
    <row r="173" spans="1:32" x14ac:dyDescent="0.2">
      <c r="I173" s="30"/>
      <c r="L173" s="131" t="s">
        <v>982</v>
      </c>
      <c r="M173" s="89">
        <f>M75</f>
        <v>64273309425</v>
      </c>
      <c r="N173" s="30"/>
    </row>
    <row r="174" spans="1:32" x14ac:dyDescent="0.2">
      <c r="I174" s="30"/>
      <c r="L174" s="131" t="s">
        <v>983</v>
      </c>
      <c r="M174" s="89" t="e">
        <f>M72+M60+M59+M56+#REF!+#REF!</f>
        <v>#REF!</v>
      </c>
      <c r="N174" s="137"/>
    </row>
    <row r="175" spans="1:32" x14ac:dyDescent="0.2">
      <c r="I175" s="30"/>
      <c r="L175" s="30"/>
      <c r="N175" s="30"/>
    </row>
    <row r="176" spans="1:32" x14ac:dyDescent="0.2">
      <c r="I176" s="30"/>
      <c r="J176" s="30"/>
      <c r="K176" s="30"/>
      <c r="L176" s="30"/>
      <c r="N176" s="30"/>
    </row>
    <row r="177" spans="9:14" x14ac:dyDescent="0.2">
      <c r="I177" s="30"/>
      <c r="J177" s="30"/>
      <c r="K177" s="30"/>
      <c r="L177" s="30"/>
      <c r="N177" s="30"/>
    </row>
    <row r="178" spans="9:14" x14ac:dyDescent="0.2">
      <c r="I178" s="30"/>
      <c r="J178" s="61"/>
      <c r="K178" s="30"/>
      <c r="L178" s="30"/>
      <c r="N178" s="30"/>
    </row>
    <row r="179" spans="9:14" x14ac:dyDescent="0.2">
      <c r="I179" s="30"/>
      <c r="J179" s="61"/>
      <c r="K179" s="30"/>
      <c r="L179" s="30"/>
      <c r="N179" s="30"/>
    </row>
    <row r="180" spans="9:14" x14ac:dyDescent="0.2">
      <c r="I180" s="30"/>
      <c r="J180" s="61"/>
      <c r="K180" s="61"/>
      <c r="L180" s="61"/>
      <c r="N180" s="30"/>
    </row>
    <row r="181" spans="9:14" x14ac:dyDescent="0.2">
      <c r="I181" s="30"/>
      <c r="J181" s="61"/>
      <c r="K181" s="61"/>
      <c r="L181" s="61"/>
      <c r="N181" s="30"/>
    </row>
    <row r="182" spans="9:14" x14ac:dyDescent="0.2">
      <c r="I182" s="30"/>
      <c r="J182" s="61"/>
      <c r="K182" s="61"/>
      <c r="L182" s="61"/>
      <c r="N182" s="30"/>
    </row>
    <row r="183" spans="9:14" x14ac:dyDescent="0.2">
      <c r="I183" s="30"/>
      <c r="J183" s="61"/>
      <c r="K183" s="61"/>
      <c r="L183" s="61"/>
      <c r="N183" s="30"/>
    </row>
    <row r="184" spans="9:14" x14ac:dyDescent="0.2">
      <c r="I184" s="30"/>
      <c r="J184" s="61"/>
      <c r="K184" s="61"/>
      <c r="L184" s="61"/>
      <c r="N184" s="30"/>
    </row>
    <row r="185" spans="9:14" x14ac:dyDescent="0.2">
      <c r="I185" s="30"/>
      <c r="J185" s="61"/>
      <c r="K185" s="61"/>
      <c r="L185" s="61"/>
      <c r="N185" s="61"/>
    </row>
    <row r="186" spans="9:14" x14ac:dyDescent="0.2">
      <c r="I186" s="61"/>
      <c r="J186" s="61"/>
      <c r="K186" s="61"/>
      <c r="L186" s="61"/>
      <c r="N186" s="61"/>
    </row>
    <row r="187" spans="9:14" x14ac:dyDescent="0.2">
      <c r="I187" s="61"/>
      <c r="K187" s="61"/>
      <c r="L187" s="61"/>
      <c r="N187" s="61"/>
    </row>
    <row r="188" spans="9:14" x14ac:dyDescent="0.2">
      <c r="I188" s="61"/>
      <c r="K188" s="61"/>
      <c r="L188" s="61"/>
      <c r="N188" s="61"/>
    </row>
    <row r="189" spans="9:14" x14ac:dyDescent="0.2">
      <c r="I189" s="61"/>
      <c r="K189" s="61"/>
      <c r="L189" s="61"/>
      <c r="N189" s="61"/>
    </row>
    <row r="190" spans="9:14" x14ac:dyDescent="0.2">
      <c r="I190" s="61"/>
      <c r="K190" s="61"/>
      <c r="L190" s="61"/>
      <c r="N190" s="61"/>
    </row>
    <row r="191" spans="9:14" x14ac:dyDescent="0.2">
      <c r="I191" s="61"/>
      <c r="N191" s="61"/>
    </row>
    <row r="192" spans="9:14" x14ac:dyDescent="0.2">
      <c r="I192" s="61"/>
      <c r="N192" s="61"/>
    </row>
    <row r="193" spans="9:14" x14ac:dyDescent="0.2">
      <c r="I193" s="61"/>
      <c r="N193" s="61"/>
    </row>
    <row r="194" spans="9:14" x14ac:dyDescent="0.2">
      <c r="I194" s="61"/>
      <c r="N194" s="61"/>
    </row>
    <row r="195" spans="9:14" x14ac:dyDescent="0.2">
      <c r="N195" s="29"/>
    </row>
    <row r="196" spans="9:14" x14ac:dyDescent="0.2">
      <c r="N196" s="61"/>
    </row>
    <row r="197" spans="9:14" x14ac:dyDescent="0.2">
      <c r="N197" s="61"/>
    </row>
  </sheetData>
  <autoFilter ref="A2:WXJ163">
    <filterColumn colId="3">
      <filters>
        <filter val="2022"/>
      </filters>
    </filterColumn>
  </autoFilter>
  <mergeCells count="1">
    <mergeCell ref="A1:T1"/>
  </mergeCells>
  <pageMargins left="0.70866141732283472" right="0.70866141732283472" top="0.74803149606299213" bottom="0.74803149606299213" header="0.31496062992125984" footer="0.31496062992125984"/>
  <pageSetup scale="1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WXJ184"/>
  <sheetViews>
    <sheetView topLeftCell="J1" zoomScale="70" zoomScaleNormal="70" workbookViewId="0">
      <selection activeCell="L4" sqref="L4"/>
    </sheetView>
  </sheetViews>
  <sheetFormatPr baseColWidth="10" defaultColWidth="11.42578125" defaultRowHeight="12.75" x14ac:dyDescent="0.2"/>
  <cols>
    <col min="1" max="1" width="5.85546875" style="1" customWidth="1"/>
    <col min="2" max="2" width="29.42578125" style="1" customWidth="1"/>
    <col min="3" max="4" width="23.140625" style="1" customWidth="1"/>
    <col min="5" max="5" width="26.42578125" style="1" customWidth="1"/>
    <col min="6" max="6" width="25" style="1" customWidth="1"/>
    <col min="7" max="7" width="30.85546875" style="1" customWidth="1"/>
    <col min="8" max="8" width="56.140625" style="2" customWidth="1"/>
    <col min="9" max="9" width="55.85546875" style="1" customWidth="1"/>
    <col min="10" max="10" width="23.5703125" style="1" customWidth="1"/>
    <col min="11" max="11" width="39.85546875" style="1" customWidth="1"/>
    <col min="12" max="12" width="47" style="1" customWidth="1"/>
    <col min="13" max="13" width="23.7109375" style="1" customWidth="1"/>
    <col min="14" max="14" width="22.140625" style="1" customWidth="1"/>
    <col min="15" max="15" width="13.85546875" style="1" customWidth="1"/>
    <col min="16" max="16" width="21" style="2" customWidth="1"/>
    <col min="17" max="17" width="18.42578125" style="1" customWidth="1"/>
    <col min="18" max="18" width="20" style="1" customWidth="1"/>
    <col min="19" max="19" width="17.7109375" style="6" hidden="1" customWidth="1"/>
    <col min="20" max="20" width="17.140625" style="6" hidden="1" customWidth="1"/>
    <col min="21" max="21" width="19.7109375" style="6" hidden="1" customWidth="1"/>
    <col min="22" max="22" width="20.140625" style="6" hidden="1" customWidth="1"/>
    <col min="23" max="28" width="11.42578125" style="6"/>
    <col min="29" max="16384" width="11.42578125" style="1"/>
  </cols>
  <sheetData>
    <row r="1" spans="1:28" ht="18" customHeight="1" thickBot="1" x14ac:dyDescent="0.25">
      <c r="A1" s="154" t="s">
        <v>543</v>
      </c>
      <c r="B1" s="155"/>
      <c r="C1" s="155"/>
      <c r="D1" s="155"/>
      <c r="E1" s="155"/>
      <c r="F1" s="155"/>
      <c r="G1" s="155"/>
      <c r="H1" s="155"/>
      <c r="I1" s="155"/>
      <c r="J1" s="155"/>
      <c r="K1" s="155"/>
      <c r="L1" s="155"/>
      <c r="M1" s="155"/>
      <c r="N1" s="155"/>
      <c r="O1" s="155"/>
      <c r="P1" s="155"/>
      <c r="Q1" s="155"/>
      <c r="R1" s="155"/>
      <c r="S1" s="155"/>
      <c r="T1" s="155"/>
      <c r="U1" s="8"/>
      <c r="V1" s="7"/>
    </row>
    <row r="2" spans="1:28" ht="39" thickBot="1" x14ac:dyDescent="0.25">
      <c r="A2" s="3" t="s">
        <v>0</v>
      </c>
      <c r="B2" s="3" t="s">
        <v>212</v>
      </c>
      <c r="C2" s="3" t="s">
        <v>1</v>
      </c>
      <c r="D2" s="4" t="s">
        <v>581</v>
      </c>
      <c r="E2" s="4" t="s">
        <v>1129</v>
      </c>
      <c r="F2" s="4" t="s">
        <v>2</v>
      </c>
      <c r="G2" s="3" t="s">
        <v>3</v>
      </c>
      <c r="H2" s="4" t="s">
        <v>4</v>
      </c>
      <c r="I2" s="3" t="s">
        <v>5</v>
      </c>
      <c r="J2" s="3" t="s">
        <v>1118</v>
      </c>
      <c r="K2" s="3" t="s">
        <v>620</v>
      </c>
      <c r="L2" s="3" t="s">
        <v>623</v>
      </c>
      <c r="M2" s="3" t="s">
        <v>6</v>
      </c>
      <c r="N2" s="3" t="s">
        <v>7</v>
      </c>
      <c r="O2" s="3" t="s">
        <v>8</v>
      </c>
      <c r="P2" s="3" t="s">
        <v>9</v>
      </c>
      <c r="Q2" s="5" t="s">
        <v>10</v>
      </c>
      <c r="R2" s="5" t="s">
        <v>11</v>
      </c>
      <c r="S2" s="5" t="s">
        <v>563</v>
      </c>
      <c r="T2" s="5" t="s">
        <v>564</v>
      </c>
      <c r="U2" s="8" t="s">
        <v>563</v>
      </c>
      <c r="V2" s="7" t="s">
        <v>580</v>
      </c>
    </row>
    <row r="3" spans="1:28" ht="217.5" thickBot="1" x14ac:dyDescent="0.25">
      <c r="A3" s="31">
        <v>1</v>
      </c>
      <c r="B3" s="32" t="s">
        <v>211</v>
      </c>
      <c r="C3" s="9">
        <v>2021000020058</v>
      </c>
      <c r="D3" s="48">
        <v>2021</v>
      </c>
      <c r="E3" s="48" t="s">
        <v>1130</v>
      </c>
      <c r="F3" s="10" t="s">
        <v>52</v>
      </c>
      <c r="G3" s="7" t="s">
        <v>206</v>
      </c>
      <c r="H3" s="8" t="s">
        <v>237</v>
      </c>
      <c r="I3" s="7" t="s">
        <v>218</v>
      </c>
      <c r="J3" s="7" t="s">
        <v>287</v>
      </c>
      <c r="K3" s="7" t="s">
        <v>287</v>
      </c>
      <c r="L3" s="12" t="s">
        <v>1185</v>
      </c>
      <c r="M3" s="11">
        <v>12906000000</v>
      </c>
      <c r="N3" s="8" t="s">
        <v>114</v>
      </c>
      <c r="O3" s="7">
        <v>3</v>
      </c>
      <c r="P3" s="7" t="s">
        <v>207</v>
      </c>
      <c r="Q3" s="8" t="s">
        <v>231</v>
      </c>
      <c r="R3" s="7" t="s">
        <v>21</v>
      </c>
      <c r="S3" s="8"/>
      <c r="T3" s="7"/>
      <c r="U3" s="8"/>
      <c r="V3" s="7"/>
      <c r="W3" s="1"/>
      <c r="X3" s="1"/>
      <c r="Y3" s="1"/>
      <c r="Z3" s="1"/>
      <c r="AA3" s="1"/>
      <c r="AB3" s="1"/>
    </row>
    <row r="4" spans="1:28" ht="75.75" customHeight="1" thickBot="1" x14ac:dyDescent="0.25">
      <c r="A4" s="31">
        <v>2</v>
      </c>
      <c r="B4" s="32" t="s">
        <v>211</v>
      </c>
      <c r="C4" s="9">
        <v>2021002470066</v>
      </c>
      <c r="D4" s="48">
        <v>2021</v>
      </c>
      <c r="E4" s="48" t="s">
        <v>1130</v>
      </c>
      <c r="F4" s="10" t="s">
        <v>52</v>
      </c>
      <c r="G4" s="7" t="s">
        <v>108</v>
      </c>
      <c r="H4" s="8" t="s">
        <v>109</v>
      </c>
      <c r="I4" s="7" t="s">
        <v>219</v>
      </c>
      <c r="J4" s="12" t="s">
        <v>1052</v>
      </c>
      <c r="K4" s="12" t="s">
        <v>289</v>
      </c>
      <c r="L4" s="12" t="s">
        <v>1185</v>
      </c>
      <c r="M4" s="11">
        <v>1183952578</v>
      </c>
      <c r="N4" s="8" t="s">
        <v>360</v>
      </c>
      <c r="O4" s="7">
        <v>3</v>
      </c>
      <c r="P4" s="7" t="s">
        <v>110</v>
      </c>
      <c r="Q4" s="8" t="s">
        <v>232</v>
      </c>
      <c r="R4" s="7" t="s">
        <v>21</v>
      </c>
      <c r="S4" s="8"/>
      <c r="T4" s="7"/>
      <c r="U4" s="8"/>
      <c r="V4" s="7"/>
      <c r="W4" s="1"/>
      <c r="X4" s="1"/>
      <c r="Y4" s="1"/>
      <c r="Z4" s="1"/>
      <c r="AA4" s="1"/>
      <c r="AB4" s="1"/>
    </row>
    <row r="5" spans="1:28" ht="90.75" customHeight="1" thickBot="1" x14ac:dyDescent="0.25">
      <c r="A5" s="31">
        <v>3</v>
      </c>
      <c r="B5" s="32" t="s">
        <v>211</v>
      </c>
      <c r="C5" s="9">
        <v>2020002470029</v>
      </c>
      <c r="D5" s="48">
        <v>2020</v>
      </c>
      <c r="E5" s="48" t="s">
        <v>1130</v>
      </c>
      <c r="F5" s="10" t="s">
        <v>52</v>
      </c>
      <c r="G5" s="7" t="s">
        <v>44</v>
      </c>
      <c r="H5" s="8" t="s">
        <v>285</v>
      </c>
      <c r="I5" s="7" t="s">
        <v>224</v>
      </c>
      <c r="J5" s="7" t="s">
        <v>288</v>
      </c>
      <c r="K5" s="7" t="s">
        <v>1083</v>
      </c>
      <c r="L5" s="12" t="s">
        <v>1185</v>
      </c>
      <c r="M5" s="11">
        <v>5027939484</v>
      </c>
      <c r="N5" s="8" t="s">
        <v>360</v>
      </c>
      <c r="O5" s="7">
        <v>2</v>
      </c>
      <c r="P5" s="7" t="s">
        <v>42</v>
      </c>
      <c r="Q5" s="8" t="s">
        <v>231</v>
      </c>
      <c r="R5" s="7" t="s">
        <v>21</v>
      </c>
      <c r="S5" s="8"/>
      <c r="T5" s="7"/>
      <c r="U5" s="8"/>
      <c r="V5" s="7"/>
      <c r="W5" s="1"/>
      <c r="X5" s="1"/>
      <c r="Y5" s="1"/>
      <c r="Z5" s="1"/>
      <c r="AA5" s="1"/>
      <c r="AB5" s="1"/>
    </row>
    <row r="6" spans="1:28" ht="106.5" customHeight="1" thickBot="1" x14ac:dyDescent="0.25">
      <c r="A6" s="31">
        <v>4</v>
      </c>
      <c r="B6" s="32" t="s">
        <v>211</v>
      </c>
      <c r="C6" s="9">
        <v>2022002470015</v>
      </c>
      <c r="D6" s="48">
        <v>2022</v>
      </c>
      <c r="E6" s="48" t="s">
        <v>1131</v>
      </c>
      <c r="F6" s="10" t="s">
        <v>52</v>
      </c>
      <c r="G6" s="7" t="s">
        <v>44</v>
      </c>
      <c r="H6" s="7" t="s">
        <v>261</v>
      </c>
      <c r="I6" s="8" t="s">
        <v>282</v>
      </c>
      <c r="J6" s="12" t="s">
        <v>431</v>
      </c>
      <c r="K6" s="12" t="s">
        <v>991</v>
      </c>
      <c r="L6" s="12" t="s">
        <v>1207</v>
      </c>
      <c r="M6" s="11">
        <v>1858294757</v>
      </c>
      <c r="N6" s="8" t="s">
        <v>360</v>
      </c>
      <c r="O6" s="7">
        <v>3</v>
      </c>
      <c r="P6" s="7" t="s">
        <v>386</v>
      </c>
      <c r="Q6" s="8" t="s">
        <v>231</v>
      </c>
      <c r="R6" s="7" t="s">
        <v>65</v>
      </c>
      <c r="S6" s="8"/>
      <c r="T6" s="7"/>
      <c r="U6" s="8"/>
      <c r="V6" s="7"/>
      <c r="W6" s="1"/>
      <c r="X6" s="1"/>
      <c r="Y6" s="1"/>
      <c r="Z6" s="1"/>
      <c r="AA6" s="1"/>
      <c r="AB6" s="1"/>
    </row>
    <row r="7" spans="1:28" ht="84" customHeight="1" thickBot="1" x14ac:dyDescent="0.25">
      <c r="A7" s="31">
        <v>5</v>
      </c>
      <c r="B7" s="32" t="s">
        <v>211</v>
      </c>
      <c r="C7" s="9">
        <v>2020002470036</v>
      </c>
      <c r="D7" s="48">
        <v>2020</v>
      </c>
      <c r="E7" s="48" t="s">
        <v>1130</v>
      </c>
      <c r="F7" s="10" t="s">
        <v>52</v>
      </c>
      <c r="G7" s="7" t="s">
        <v>44</v>
      </c>
      <c r="H7" s="7" t="s">
        <v>53</v>
      </c>
      <c r="I7" s="8" t="s">
        <v>283</v>
      </c>
      <c r="J7" s="12" t="s">
        <v>290</v>
      </c>
      <c r="K7" s="12" t="s">
        <v>290</v>
      </c>
      <c r="L7" s="12" t="s">
        <v>1185</v>
      </c>
      <c r="M7" s="11">
        <v>1308987336</v>
      </c>
      <c r="N7" s="8" t="s">
        <v>360</v>
      </c>
      <c r="O7" s="7">
        <v>1</v>
      </c>
      <c r="P7" s="7" t="s">
        <v>54</v>
      </c>
      <c r="Q7" s="8" t="s">
        <v>231</v>
      </c>
      <c r="R7" s="7" t="s">
        <v>21</v>
      </c>
      <c r="S7" s="8"/>
      <c r="T7" s="7"/>
      <c r="U7" s="8"/>
      <c r="V7" s="7"/>
      <c r="W7" s="1"/>
      <c r="X7" s="1"/>
      <c r="Y7" s="1"/>
      <c r="Z7" s="1"/>
      <c r="AA7" s="1"/>
      <c r="AB7" s="1"/>
    </row>
    <row r="8" spans="1:28" ht="64.5" customHeight="1" thickBot="1" x14ac:dyDescent="0.25">
      <c r="A8" s="31">
        <v>6</v>
      </c>
      <c r="B8" s="32" t="s">
        <v>211</v>
      </c>
      <c r="C8" s="9">
        <v>2021002470015</v>
      </c>
      <c r="D8" s="48">
        <v>2021</v>
      </c>
      <c r="E8" s="48" t="s">
        <v>1130</v>
      </c>
      <c r="F8" s="10" t="s">
        <v>52</v>
      </c>
      <c r="G8" s="7" t="s">
        <v>44</v>
      </c>
      <c r="H8" s="7" t="s">
        <v>239</v>
      </c>
      <c r="I8" s="8" t="s">
        <v>284</v>
      </c>
      <c r="J8" s="12" t="s">
        <v>1053</v>
      </c>
      <c r="K8" s="12" t="s">
        <v>291</v>
      </c>
      <c r="L8" s="12" t="s">
        <v>1185</v>
      </c>
      <c r="M8" s="11">
        <v>1790286550</v>
      </c>
      <c r="N8" s="8" t="s">
        <v>360</v>
      </c>
      <c r="O8" s="7">
        <v>4</v>
      </c>
      <c r="P8" s="7" t="s">
        <v>56</v>
      </c>
      <c r="Q8" s="8" t="s">
        <v>231</v>
      </c>
      <c r="R8" s="7" t="s">
        <v>21</v>
      </c>
      <c r="S8" s="8"/>
      <c r="T8" s="7"/>
      <c r="U8" s="8"/>
      <c r="V8" s="7"/>
      <c r="W8" s="1"/>
      <c r="X8" s="1"/>
      <c r="Y8" s="1"/>
      <c r="Z8" s="1"/>
      <c r="AA8" s="1"/>
      <c r="AB8" s="1"/>
    </row>
    <row r="9" spans="1:28" ht="105" customHeight="1" thickBot="1" x14ac:dyDescent="0.25">
      <c r="A9" s="31">
        <v>7</v>
      </c>
      <c r="B9" s="32" t="s">
        <v>211</v>
      </c>
      <c r="C9" s="9">
        <v>2022002470012</v>
      </c>
      <c r="D9" s="48">
        <v>2022</v>
      </c>
      <c r="E9" s="48" t="s">
        <v>1130</v>
      </c>
      <c r="F9" s="10" t="s">
        <v>52</v>
      </c>
      <c r="G9" s="7" t="s">
        <v>143</v>
      </c>
      <c r="H9" s="8" t="s">
        <v>247</v>
      </c>
      <c r="I9" s="7" t="s">
        <v>144</v>
      </c>
      <c r="J9" s="12" t="s">
        <v>1000</v>
      </c>
      <c r="K9" s="12" t="s">
        <v>997</v>
      </c>
      <c r="L9" s="12" t="s">
        <v>1185</v>
      </c>
      <c r="M9" s="11">
        <v>2100377192</v>
      </c>
      <c r="N9" s="8" t="s">
        <v>360</v>
      </c>
      <c r="O9" s="7">
        <v>1</v>
      </c>
      <c r="P9" s="7" t="s">
        <v>145</v>
      </c>
      <c r="Q9" s="8" t="s">
        <v>231</v>
      </c>
      <c r="R9" s="7" t="s">
        <v>21</v>
      </c>
      <c r="S9" s="8"/>
      <c r="T9" s="7"/>
      <c r="U9" s="8"/>
      <c r="V9" s="7"/>
      <c r="W9" s="1"/>
      <c r="X9" s="1"/>
      <c r="Y9" s="1"/>
      <c r="Z9" s="1"/>
      <c r="AA9" s="1"/>
      <c r="AB9" s="1"/>
    </row>
    <row r="10" spans="1:28" ht="99.75" customHeight="1" thickBot="1" x14ac:dyDescent="0.25">
      <c r="A10" s="31">
        <v>8</v>
      </c>
      <c r="B10" s="32" t="s">
        <v>211</v>
      </c>
      <c r="C10" s="9">
        <v>2022002470018</v>
      </c>
      <c r="D10" s="48">
        <v>2022</v>
      </c>
      <c r="E10" s="48" t="s">
        <v>1130</v>
      </c>
      <c r="F10" s="10" t="s">
        <v>52</v>
      </c>
      <c r="G10" s="7" t="s">
        <v>44</v>
      </c>
      <c r="H10" s="8" t="s">
        <v>240</v>
      </c>
      <c r="I10" s="7" t="s">
        <v>220</v>
      </c>
      <c r="J10" s="12" t="s">
        <v>999</v>
      </c>
      <c r="K10" s="12" t="s">
        <v>1114</v>
      </c>
      <c r="L10" s="12" t="s">
        <v>1185</v>
      </c>
      <c r="M10" s="11">
        <v>2912956374</v>
      </c>
      <c r="N10" s="8" t="s">
        <v>360</v>
      </c>
      <c r="O10" s="7">
        <v>3</v>
      </c>
      <c r="P10" s="7" t="s">
        <v>160</v>
      </c>
      <c r="Q10" s="8" t="s">
        <v>231</v>
      </c>
      <c r="R10" s="7" t="s">
        <v>21</v>
      </c>
      <c r="S10" s="8"/>
      <c r="T10" s="7"/>
      <c r="U10" s="8"/>
      <c r="V10" s="7"/>
      <c r="W10" s="1"/>
      <c r="X10" s="1"/>
      <c r="Y10" s="1"/>
      <c r="Z10" s="1"/>
      <c r="AA10" s="1"/>
      <c r="AB10" s="1"/>
    </row>
    <row r="11" spans="1:28" ht="91.5" customHeight="1" thickBot="1" x14ac:dyDescent="0.25">
      <c r="A11" s="31">
        <v>9</v>
      </c>
      <c r="B11" s="32" t="s">
        <v>211</v>
      </c>
      <c r="C11" s="9">
        <v>2022002470037</v>
      </c>
      <c r="D11" s="48">
        <v>2022</v>
      </c>
      <c r="E11" s="48" t="s">
        <v>1130</v>
      </c>
      <c r="F11" s="10" t="s">
        <v>52</v>
      </c>
      <c r="G11" s="7" t="s">
        <v>44</v>
      </c>
      <c r="H11" s="8" t="s">
        <v>53</v>
      </c>
      <c r="I11" s="7" t="s">
        <v>221</v>
      </c>
      <c r="J11" s="12" t="s">
        <v>998</v>
      </c>
      <c r="K11" s="12" t="s">
        <v>998</v>
      </c>
      <c r="L11" s="12" t="s">
        <v>1185</v>
      </c>
      <c r="M11" s="11">
        <v>1200865220</v>
      </c>
      <c r="N11" s="8" t="s">
        <v>360</v>
      </c>
      <c r="O11" s="7">
        <v>1</v>
      </c>
      <c r="P11" s="7" t="s">
        <v>177</v>
      </c>
      <c r="Q11" s="8" t="s">
        <v>231</v>
      </c>
      <c r="R11" s="7" t="s">
        <v>21</v>
      </c>
      <c r="S11" s="8"/>
      <c r="T11" s="7"/>
      <c r="U11" s="8"/>
      <c r="V11" s="7"/>
      <c r="W11" s="1"/>
      <c r="X11" s="1"/>
      <c r="Y11" s="1"/>
      <c r="Z11" s="1"/>
      <c r="AA11" s="1"/>
      <c r="AB11" s="1"/>
    </row>
    <row r="12" spans="1:28" ht="90" customHeight="1" thickBot="1" x14ac:dyDescent="0.25">
      <c r="A12" s="31">
        <v>10</v>
      </c>
      <c r="B12" s="32" t="s">
        <v>211</v>
      </c>
      <c r="C12" s="9">
        <v>2022002470038</v>
      </c>
      <c r="D12" s="48">
        <v>2022</v>
      </c>
      <c r="E12" s="48" t="s">
        <v>1130</v>
      </c>
      <c r="F12" s="10" t="s">
        <v>52</v>
      </c>
      <c r="G12" s="7" t="s">
        <v>44</v>
      </c>
      <c r="H12" s="8" t="s">
        <v>408</v>
      </c>
      <c r="I12" s="7" t="s">
        <v>222</v>
      </c>
      <c r="J12" s="12" t="s">
        <v>995</v>
      </c>
      <c r="K12" s="12" t="s">
        <v>996</v>
      </c>
      <c r="L12" s="12" t="s">
        <v>1185</v>
      </c>
      <c r="M12" s="11">
        <v>3666319620</v>
      </c>
      <c r="N12" s="8" t="s">
        <v>360</v>
      </c>
      <c r="O12" s="7">
        <v>3</v>
      </c>
      <c r="P12" s="7" t="s">
        <v>178</v>
      </c>
      <c r="Q12" s="8" t="s">
        <v>231</v>
      </c>
      <c r="R12" s="7" t="s">
        <v>21</v>
      </c>
      <c r="S12" s="8"/>
      <c r="T12" s="7"/>
      <c r="U12" s="8"/>
      <c r="V12" s="7"/>
      <c r="W12" s="1"/>
      <c r="X12" s="1"/>
      <c r="Y12" s="1"/>
      <c r="Z12" s="1"/>
      <c r="AA12" s="1"/>
      <c r="AB12" s="1"/>
    </row>
    <row r="13" spans="1:28" ht="90" customHeight="1" thickBot="1" x14ac:dyDescent="0.25">
      <c r="A13" s="133"/>
      <c r="B13" s="32" t="s">
        <v>350</v>
      </c>
      <c r="C13" s="9">
        <v>2021002470055</v>
      </c>
      <c r="D13" s="48">
        <v>2021</v>
      </c>
      <c r="E13" s="48" t="s">
        <v>1134</v>
      </c>
      <c r="F13" s="10" t="s">
        <v>80</v>
      </c>
      <c r="G13" s="7" t="s">
        <v>80</v>
      </c>
      <c r="H13" s="132" t="s">
        <v>1156</v>
      </c>
      <c r="I13" s="132" t="s">
        <v>1156</v>
      </c>
      <c r="J13" s="12" t="s">
        <v>1157</v>
      </c>
      <c r="K13" s="12" t="s">
        <v>357</v>
      </c>
      <c r="L13" s="12" t="s">
        <v>1185</v>
      </c>
      <c r="M13" s="11">
        <v>39210806751.360001</v>
      </c>
      <c r="N13" s="8" t="s">
        <v>360</v>
      </c>
      <c r="O13" s="7">
        <v>1</v>
      </c>
      <c r="P13" s="7" t="s">
        <v>1158</v>
      </c>
      <c r="Q13" s="8" t="s">
        <v>231</v>
      </c>
      <c r="R13" s="7" t="s">
        <v>21</v>
      </c>
      <c r="S13" s="8"/>
      <c r="T13" s="7"/>
      <c r="U13" s="8"/>
      <c r="V13" s="7"/>
      <c r="W13" s="1"/>
      <c r="X13" s="1"/>
      <c r="Y13" s="1"/>
      <c r="Z13" s="1"/>
      <c r="AA13" s="1"/>
      <c r="AB13" s="1"/>
    </row>
    <row r="14" spans="1:28" ht="97.5" customHeight="1" thickBot="1" x14ac:dyDescent="0.25">
      <c r="A14" s="31">
        <v>11</v>
      </c>
      <c r="B14" s="32" t="s">
        <v>211</v>
      </c>
      <c r="C14" s="9">
        <v>2021000100175</v>
      </c>
      <c r="D14" s="48">
        <v>2021</v>
      </c>
      <c r="E14" s="48" t="s">
        <v>1130</v>
      </c>
      <c r="F14" s="10" t="s">
        <v>52</v>
      </c>
      <c r="G14" s="7" t="s">
        <v>44</v>
      </c>
      <c r="H14" s="8" t="s">
        <v>238</v>
      </c>
      <c r="I14" s="7" t="s">
        <v>223</v>
      </c>
      <c r="J14" s="12" t="s">
        <v>292</v>
      </c>
      <c r="K14" s="12" t="s">
        <v>292</v>
      </c>
      <c r="L14" s="12" t="s">
        <v>1185</v>
      </c>
      <c r="M14" s="11">
        <v>3380500000</v>
      </c>
      <c r="N14" s="8" t="s">
        <v>569</v>
      </c>
      <c r="O14" s="7">
        <v>3</v>
      </c>
      <c r="P14" s="7" t="s">
        <v>179</v>
      </c>
      <c r="Q14" s="8" t="s">
        <v>231</v>
      </c>
      <c r="R14" s="7" t="s">
        <v>21</v>
      </c>
      <c r="S14" s="8"/>
      <c r="T14" s="7"/>
      <c r="U14" s="8"/>
      <c r="V14" s="7"/>
      <c r="W14" s="1"/>
      <c r="X14" s="1"/>
      <c r="Y14" s="1"/>
      <c r="Z14" s="1"/>
      <c r="AA14" s="1"/>
      <c r="AB14" s="1"/>
    </row>
    <row r="15" spans="1:28" ht="111" customHeight="1" thickBot="1" x14ac:dyDescent="0.25">
      <c r="A15" s="31">
        <v>12</v>
      </c>
      <c r="B15" s="32" t="s">
        <v>211</v>
      </c>
      <c r="C15" s="9">
        <v>2021002470057</v>
      </c>
      <c r="D15" s="48">
        <v>2021</v>
      </c>
      <c r="E15" s="48" t="s">
        <v>1130</v>
      </c>
      <c r="F15" s="10" t="s">
        <v>52</v>
      </c>
      <c r="G15" s="7" t="s">
        <v>44</v>
      </c>
      <c r="H15" s="8" t="s">
        <v>1054</v>
      </c>
      <c r="I15" s="7" t="s">
        <v>280</v>
      </c>
      <c r="J15" s="12" t="s">
        <v>1055</v>
      </c>
      <c r="K15" s="12" t="s">
        <v>1056</v>
      </c>
      <c r="L15" s="12" t="s">
        <v>1185</v>
      </c>
      <c r="M15" s="11">
        <v>23109745750</v>
      </c>
      <c r="N15" s="8" t="s">
        <v>114</v>
      </c>
      <c r="O15" s="7">
        <v>3</v>
      </c>
      <c r="P15" s="7" t="s">
        <v>205</v>
      </c>
      <c r="Q15" s="8" t="s">
        <v>231</v>
      </c>
      <c r="R15" s="7" t="s">
        <v>21</v>
      </c>
      <c r="S15" s="8"/>
      <c r="T15" s="7"/>
      <c r="U15" s="8"/>
      <c r="V15" s="7"/>
      <c r="W15" s="1"/>
      <c r="X15" s="1"/>
      <c r="Y15" s="1"/>
      <c r="Z15" s="1"/>
      <c r="AA15" s="1"/>
      <c r="AB15" s="1"/>
    </row>
    <row r="16" spans="1:28" ht="77.25" customHeight="1" thickBot="1" x14ac:dyDescent="0.25">
      <c r="A16" s="31">
        <v>13</v>
      </c>
      <c r="B16" s="32" t="s">
        <v>211</v>
      </c>
      <c r="C16" s="9">
        <v>2021002470086</v>
      </c>
      <c r="D16" s="48">
        <v>2021</v>
      </c>
      <c r="E16" s="48" t="s">
        <v>1130</v>
      </c>
      <c r="F16" s="10" t="s">
        <v>52</v>
      </c>
      <c r="G16" s="7" t="s">
        <v>125</v>
      </c>
      <c r="H16" s="8" t="s">
        <v>248</v>
      </c>
      <c r="I16" s="7" t="s">
        <v>226</v>
      </c>
      <c r="J16" s="7" t="s">
        <v>293</v>
      </c>
      <c r="K16" s="12" t="s">
        <v>1057</v>
      </c>
      <c r="L16" s="12" t="s">
        <v>1185</v>
      </c>
      <c r="M16" s="11">
        <v>3170881900</v>
      </c>
      <c r="N16" s="8" t="s">
        <v>360</v>
      </c>
      <c r="O16" s="7">
        <v>2</v>
      </c>
      <c r="P16" s="7" t="s">
        <v>119</v>
      </c>
      <c r="Q16" s="8" t="s">
        <v>231</v>
      </c>
      <c r="R16" s="7" t="s">
        <v>21</v>
      </c>
      <c r="S16" s="8"/>
      <c r="T16" s="7"/>
      <c r="U16" s="8"/>
      <c r="V16" s="7"/>
      <c r="W16" s="1"/>
      <c r="X16" s="1"/>
      <c r="Y16" s="1"/>
      <c r="Z16" s="1"/>
      <c r="AA16" s="1"/>
      <c r="AB16" s="1"/>
    </row>
    <row r="17" spans="1:28" ht="99.75" customHeight="1" thickBot="1" x14ac:dyDescent="0.25">
      <c r="A17" s="31">
        <v>14</v>
      </c>
      <c r="B17" s="32" t="s">
        <v>211</v>
      </c>
      <c r="C17" s="9">
        <v>2020002470033</v>
      </c>
      <c r="D17" s="48">
        <v>2020</v>
      </c>
      <c r="E17" s="48" t="s">
        <v>1137</v>
      </c>
      <c r="F17" s="10" t="s">
        <v>52</v>
      </c>
      <c r="G17" s="7" t="s">
        <v>43</v>
      </c>
      <c r="H17" s="8" t="s">
        <v>45</v>
      </c>
      <c r="I17" s="7" t="s">
        <v>46</v>
      </c>
      <c r="J17" s="12" t="s">
        <v>1084</v>
      </c>
      <c r="K17" s="12" t="s">
        <v>294</v>
      </c>
      <c r="L17" s="12" t="s">
        <v>1185</v>
      </c>
      <c r="M17" s="11">
        <v>1500000000</v>
      </c>
      <c r="N17" s="8" t="s">
        <v>360</v>
      </c>
      <c r="O17" s="7">
        <v>1</v>
      </c>
      <c r="P17" s="7" t="s">
        <v>47</v>
      </c>
      <c r="Q17" s="8" t="s">
        <v>231</v>
      </c>
      <c r="R17" s="7" t="s">
        <v>21</v>
      </c>
      <c r="S17" s="8"/>
      <c r="T17" s="7"/>
      <c r="U17" s="8"/>
      <c r="V17" s="7"/>
      <c r="W17" s="1"/>
      <c r="X17" s="1"/>
      <c r="Y17" s="1"/>
      <c r="Z17" s="1"/>
      <c r="AA17" s="1"/>
      <c r="AB17" s="1"/>
    </row>
    <row r="18" spans="1:28" ht="64.5" customHeight="1" thickBot="1" x14ac:dyDescent="0.25">
      <c r="A18" s="31">
        <v>15</v>
      </c>
      <c r="B18" s="32" t="s">
        <v>211</v>
      </c>
      <c r="C18" s="9">
        <v>2021002470060</v>
      </c>
      <c r="D18" s="48">
        <v>2021</v>
      </c>
      <c r="E18" s="48" t="s">
        <v>1130</v>
      </c>
      <c r="F18" s="10" t="s">
        <v>52</v>
      </c>
      <c r="G18" s="7" t="s">
        <v>130</v>
      </c>
      <c r="H18" s="8" t="s">
        <v>286</v>
      </c>
      <c r="I18" s="7" t="s">
        <v>131</v>
      </c>
      <c r="J18" s="7" t="s">
        <v>295</v>
      </c>
      <c r="K18" s="12" t="s">
        <v>1058</v>
      </c>
      <c r="L18" s="12" t="s">
        <v>1185</v>
      </c>
      <c r="M18" s="11">
        <v>89797904349.490005</v>
      </c>
      <c r="N18" s="8" t="s">
        <v>114</v>
      </c>
      <c r="O18" s="7">
        <v>1</v>
      </c>
      <c r="P18" s="7" t="s">
        <v>132</v>
      </c>
      <c r="Q18" s="8" t="s">
        <v>231</v>
      </c>
      <c r="R18" s="7" t="s">
        <v>21</v>
      </c>
      <c r="S18" s="8"/>
      <c r="T18" s="7"/>
      <c r="U18" s="8"/>
      <c r="V18" s="7"/>
      <c r="W18" s="1"/>
      <c r="X18" s="1"/>
      <c r="Y18" s="1"/>
      <c r="Z18" s="1"/>
      <c r="AA18" s="1"/>
      <c r="AB18" s="1"/>
    </row>
    <row r="19" spans="1:28" ht="79.5" customHeight="1" thickBot="1" x14ac:dyDescent="0.25">
      <c r="A19" s="31">
        <v>16</v>
      </c>
      <c r="B19" s="32" t="s">
        <v>1111</v>
      </c>
      <c r="C19" s="9">
        <v>2022002470083</v>
      </c>
      <c r="D19" s="48">
        <v>2022</v>
      </c>
      <c r="E19" s="48" t="s">
        <v>1131</v>
      </c>
      <c r="F19" s="10" t="s">
        <v>52</v>
      </c>
      <c r="G19" s="7" t="s">
        <v>126</v>
      </c>
      <c r="H19" s="8" t="s">
        <v>342</v>
      </c>
      <c r="I19" s="7" t="s">
        <v>342</v>
      </c>
      <c r="J19" s="12" t="s">
        <v>357</v>
      </c>
      <c r="K19" s="7" t="s">
        <v>1001</v>
      </c>
      <c r="L19" s="7" t="s">
        <v>1186</v>
      </c>
      <c r="M19" s="18">
        <v>52930258320</v>
      </c>
      <c r="N19" s="8" t="s">
        <v>114</v>
      </c>
      <c r="O19" s="7">
        <v>3</v>
      </c>
      <c r="P19" s="7" t="s">
        <v>204</v>
      </c>
      <c r="Q19" s="8" t="s">
        <v>231</v>
      </c>
      <c r="R19" s="7" t="s">
        <v>21</v>
      </c>
      <c r="S19" s="8"/>
      <c r="T19" s="7"/>
      <c r="U19" s="8"/>
      <c r="V19" s="7"/>
      <c r="W19" s="1"/>
      <c r="X19" s="1"/>
      <c r="Y19" s="1"/>
      <c r="Z19" s="1"/>
      <c r="AA19" s="1"/>
      <c r="AB19" s="1"/>
    </row>
    <row r="20" spans="1:28" ht="102.75" thickBot="1" x14ac:dyDescent="0.25">
      <c r="A20" s="31">
        <v>17</v>
      </c>
      <c r="B20" s="32" t="s">
        <v>211</v>
      </c>
      <c r="C20" s="9">
        <v>2021002470075</v>
      </c>
      <c r="D20" s="48">
        <v>2021</v>
      </c>
      <c r="E20" s="48" t="s">
        <v>1131</v>
      </c>
      <c r="F20" s="10" t="s">
        <v>52</v>
      </c>
      <c r="G20" s="7" t="s">
        <v>126</v>
      </c>
      <c r="H20" s="8" t="s">
        <v>250</v>
      </c>
      <c r="I20" s="7" t="s">
        <v>127</v>
      </c>
      <c r="J20" s="12" t="s">
        <v>296</v>
      </c>
      <c r="K20" s="12" t="s">
        <v>1059</v>
      </c>
      <c r="L20" s="12" t="s">
        <v>1185</v>
      </c>
      <c r="M20" s="11">
        <v>23628787151</v>
      </c>
      <c r="N20" s="8" t="s">
        <v>114</v>
      </c>
      <c r="O20" s="7">
        <v>1</v>
      </c>
      <c r="P20" s="7" t="s">
        <v>128</v>
      </c>
      <c r="Q20" s="8" t="s">
        <v>231</v>
      </c>
      <c r="R20" s="7" t="s">
        <v>21</v>
      </c>
      <c r="S20" s="8"/>
      <c r="T20" s="7"/>
      <c r="U20" s="8"/>
      <c r="V20" s="7"/>
      <c r="W20" s="1"/>
      <c r="X20" s="1"/>
      <c r="Y20" s="1"/>
      <c r="Z20" s="1"/>
      <c r="AA20" s="1"/>
      <c r="AB20" s="1"/>
    </row>
    <row r="21" spans="1:28" ht="79.5" customHeight="1" thickBot="1" x14ac:dyDescent="0.25">
      <c r="A21" s="31">
        <v>18</v>
      </c>
      <c r="B21" s="32" t="s">
        <v>211</v>
      </c>
      <c r="C21" s="9">
        <v>2020000020050</v>
      </c>
      <c r="D21" s="48">
        <v>2020</v>
      </c>
      <c r="E21" s="48" t="s">
        <v>1131</v>
      </c>
      <c r="F21" s="10" t="s">
        <v>52</v>
      </c>
      <c r="G21" s="7" t="s">
        <v>126</v>
      </c>
      <c r="H21" s="8" t="s">
        <v>251</v>
      </c>
      <c r="I21" s="7" t="s">
        <v>225</v>
      </c>
      <c r="J21" s="12" t="s">
        <v>297</v>
      </c>
      <c r="K21" s="12" t="s">
        <v>297</v>
      </c>
      <c r="L21" s="12" t="s">
        <v>1185</v>
      </c>
      <c r="M21" s="11">
        <v>8200000000</v>
      </c>
      <c r="N21" s="8" t="s">
        <v>114</v>
      </c>
      <c r="O21" s="7">
        <v>1</v>
      </c>
      <c r="P21" s="7" t="s">
        <v>129</v>
      </c>
      <c r="Q21" s="8" t="s">
        <v>231</v>
      </c>
      <c r="R21" s="7" t="s">
        <v>21</v>
      </c>
      <c r="S21" s="8"/>
      <c r="T21" s="7"/>
      <c r="U21" s="8"/>
      <c r="V21" s="7"/>
      <c r="W21" s="1"/>
      <c r="X21" s="1"/>
      <c r="Y21" s="1"/>
      <c r="Z21" s="1"/>
      <c r="AA21" s="1"/>
      <c r="AB21" s="1"/>
    </row>
    <row r="22" spans="1:28" ht="67.5" customHeight="1" thickBot="1" x14ac:dyDescent="0.25">
      <c r="A22" s="31">
        <v>19</v>
      </c>
      <c r="B22" s="32" t="s">
        <v>211</v>
      </c>
      <c r="C22" s="9">
        <v>2020002470008</v>
      </c>
      <c r="D22" s="48">
        <v>2020</v>
      </c>
      <c r="E22" s="48" t="s">
        <v>1145</v>
      </c>
      <c r="F22" s="10" t="s">
        <v>217</v>
      </c>
      <c r="G22" s="7" t="s">
        <v>22</v>
      </c>
      <c r="H22" s="8" t="s">
        <v>244</v>
      </c>
      <c r="I22" s="7" t="s">
        <v>23</v>
      </c>
      <c r="J22" s="7" t="s">
        <v>643</v>
      </c>
      <c r="K22" s="7" t="s">
        <v>298</v>
      </c>
      <c r="L22" s="12" t="s">
        <v>1185</v>
      </c>
      <c r="M22" s="11">
        <v>14006443739</v>
      </c>
      <c r="N22" s="8" t="s">
        <v>360</v>
      </c>
      <c r="O22" s="7">
        <v>2</v>
      </c>
      <c r="P22" s="7" t="s">
        <v>24</v>
      </c>
      <c r="Q22" s="8" t="s">
        <v>231</v>
      </c>
      <c r="R22" s="7" t="s">
        <v>21</v>
      </c>
      <c r="S22" s="8"/>
      <c r="T22" s="7"/>
      <c r="U22" s="8"/>
      <c r="V22" s="7"/>
      <c r="W22" s="1"/>
      <c r="X22" s="1"/>
      <c r="Y22" s="1"/>
      <c r="Z22" s="1"/>
      <c r="AA22" s="1"/>
      <c r="AB22" s="1"/>
    </row>
    <row r="23" spans="1:28" ht="91.5" customHeight="1" thickBot="1" x14ac:dyDescent="0.25">
      <c r="A23" s="31">
        <v>20</v>
      </c>
      <c r="B23" s="32" t="s">
        <v>211</v>
      </c>
      <c r="C23" s="9">
        <v>2020002470021</v>
      </c>
      <c r="D23" s="48">
        <v>2020</v>
      </c>
      <c r="E23" s="48" t="s">
        <v>1145</v>
      </c>
      <c r="F23" s="10" t="s">
        <v>217</v>
      </c>
      <c r="G23" s="7" t="s">
        <v>38</v>
      </c>
      <c r="H23" s="8" t="s">
        <v>245</v>
      </c>
      <c r="I23" s="7" t="s">
        <v>39</v>
      </c>
      <c r="J23" s="12" t="s">
        <v>1085</v>
      </c>
      <c r="K23" s="12" t="s">
        <v>299</v>
      </c>
      <c r="L23" s="12" t="s">
        <v>1185</v>
      </c>
      <c r="M23" s="11">
        <v>6225274234</v>
      </c>
      <c r="N23" s="8" t="s">
        <v>360</v>
      </c>
      <c r="O23" s="7">
        <v>1</v>
      </c>
      <c r="P23" s="7" t="s">
        <v>40</v>
      </c>
      <c r="Q23" s="8" t="s">
        <v>231</v>
      </c>
      <c r="R23" s="7" t="s">
        <v>21</v>
      </c>
      <c r="S23" s="8"/>
      <c r="T23" s="7"/>
      <c r="U23" s="8"/>
      <c r="V23" s="7"/>
      <c r="W23" s="1"/>
      <c r="X23" s="1"/>
      <c r="Y23" s="1"/>
      <c r="Z23" s="1"/>
      <c r="AA23" s="1"/>
      <c r="AB23" s="1"/>
    </row>
    <row r="24" spans="1:28" ht="82.5" customHeight="1" thickBot="1" x14ac:dyDescent="0.25">
      <c r="A24" s="31">
        <v>21</v>
      </c>
      <c r="B24" s="32" t="s">
        <v>211</v>
      </c>
      <c r="C24" s="9">
        <v>2022002470035</v>
      </c>
      <c r="D24" s="48">
        <v>2022</v>
      </c>
      <c r="E24" s="48" t="s">
        <v>1145</v>
      </c>
      <c r="F24" s="10" t="s">
        <v>217</v>
      </c>
      <c r="G24" s="7" t="s">
        <v>174</v>
      </c>
      <c r="H24" s="8" t="s">
        <v>272</v>
      </c>
      <c r="I24" s="7" t="s">
        <v>175</v>
      </c>
      <c r="J24" s="12" t="s">
        <v>431</v>
      </c>
      <c r="K24" s="12" t="s">
        <v>1003</v>
      </c>
      <c r="L24" s="12" t="s">
        <v>1185</v>
      </c>
      <c r="M24" s="11">
        <v>1629789029</v>
      </c>
      <c r="N24" s="8" t="s">
        <v>360</v>
      </c>
      <c r="O24" s="7">
        <v>6</v>
      </c>
      <c r="P24" s="7" t="s">
        <v>176</v>
      </c>
      <c r="Q24" s="8" t="s">
        <v>231</v>
      </c>
      <c r="R24" s="7" t="s">
        <v>21</v>
      </c>
      <c r="S24" s="8"/>
      <c r="T24" s="7"/>
      <c r="U24" s="8"/>
      <c r="V24" s="7"/>
      <c r="W24" s="1"/>
      <c r="X24" s="1"/>
      <c r="Y24" s="1"/>
      <c r="Z24" s="1"/>
      <c r="AA24" s="1"/>
      <c r="AB24" s="1"/>
    </row>
    <row r="25" spans="1:28" ht="94.5" hidden="1" customHeight="1" thickBot="1" x14ac:dyDescent="0.25">
      <c r="A25" s="31">
        <v>22</v>
      </c>
      <c r="B25" s="32" t="s">
        <v>211</v>
      </c>
      <c r="C25" s="9">
        <v>2022002470045</v>
      </c>
      <c r="D25" s="48">
        <v>2022</v>
      </c>
      <c r="E25" s="48" t="s">
        <v>1145</v>
      </c>
      <c r="F25" s="10" t="s">
        <v>217</v>
      </c>
      <c r="G25" s="7" t="s">
        <v>174</v>
      </c>
      <c r="H25" s="8" t="s">
        <v>198</v>
      </c>
      <c r="I25" s="7" t="s">
        <v>199</v>
      </c>
      <c r="J25" s="12" t="s">
        <v>431</v>
      </c>
      <c r="K25" s="12" t="s">
        <v>1004</v>
      </c>
      <c r="L25" s="12" t="s">
        <v>1196</v>
      </c>
      <c r="M25" s="11">
        <v>1661254726</v>
      </c>
      <c r="N25" s="8" t="s">
        <v>360</v>
      </c>
      <c r="O25" s="7">
        <v>3</v>
      </c>
      <c r="P25" s="7" t="s">
        <v>200</v>
      </c>
      <c r="Q25" s="8" t="s">
        <v>231</v>
      </c>
      <c r="R25" s="7" t="s">
        <v>61</v>
      </c>
      <c r="S25" s="8"/>
      <c r="T25" s="7"/>
      <c r="U25" s="8"/>
      <c r="V25" s="7"/>
      <c r="W25" s="1"/>
      <c r="X25" s="1"/>
      <c r="Y25" s="1"/>
      <c r="Z25" s="1"/>
      <c r="AA25" s="1"/>
      <c r="AB25" s="1"/>
    </row>
    <row r="26" spans="1:28" ht="51.75" thickBot="1" x14ac:dyDescent="0.25">
      <c r="A26" s="31">
        <v>23</v>
      </c>
      <c r="B26" s="32" t="s">
        <v>211</v>
      </c>
      <c r="C26" s="9">
        <v>2022002470014</v>
      </c>
      <c r="D26" s="48">
        <v>2022</v>
      </c>
      <c r="E26" s="48" t="s">
        <v>1131</v>
      </c>
      <c r="F26" s="10" t="s">
        <v>217</v>
      </c>
      <c r="G26" s="7" t="s">
        <v>149</v>
      </c>
      <c r="H26" s="8" t="s">
        <v>150</v>
      </c>
      <c r="I26" s="7" t="s">
        <v>151</v>
      </c>
      <c r="J26" s="12" t="s">
        <v>649</v>
      </c>
      <c r="K26" s="12" t="s">
        <v>650</v>
      </c>
      <c r="L26" s="12" t="s">
        <v>1208</v>
      </c>
      <c r="M26" s="24">
        <v>11946499622</v>
      </c>
      <c r="N26" s="8" t="s">
        <v>360</v>
      </c>
      <c r="O26" s="7">
        <v>2</v>
      </c>
      <c r="P26" s="7" t="s">
        <v>152</v>
      </c>
      <c r="Q26" s="8" t="s">
        <v>231</v>
      </c>
      <c r="R26" s="7" t="s">
        <v>65</v>
      </c>
      <c r="S26" s="8"/>
      <c r="T26" s="7"/>
      <c r="U26" s="8"/>
      <c r="V26" s="7"/>
      <c r="W26" s="1"/>
      <c r="X26" s="1"/>
      <c r="Y26" s="1"/>
      <c r="Z26" s="1"/>
      <c r="AA26" s="1"/>
      <c r="AB26" s="1"/>
    </row>
    <row r="27" spans="1:28" ht="51.75" thickBot="1" x14ac:dyDescent="0.25">
      <c r="A27" s="31">
        <v>24</v>
      </c>
      <c r="B27" s="32" t="s">
        <v>350</v>
      </c>
      <c r="C27" s="9">
        <v>2022002470025</v>
      </c>
      <c r="D27" s="48">
        <v>2022</v>
      </c>
      <c r="E27" s="48" t="s">
        <v>1131</v>
      </c>
      <c r="F27" s="10" t="s">
        <v>217</v>
      </c>
      <c r="G27" s="7" t="s">
        <v>149</v>
      </c>
      <c r="H27" s="8" t="s">
        <v>164</v>
      </c>
      <c r="I27" s="7" t="s">
        <v>165</v>
      </c>
      <c r="J27" s="12" t="s">
        <v>1007</v>
      </c>
      <c r="K27" s="12" t="s">
        <v>654</v>
      </c>
      <c r="L27" s="12" t="s">
        <v>1197</v>
      </c>
      <c r="M27" s="11">
        <v>8052558345</v>
      </c>
      <c r="N27" s="8" t="s">
        <v>360</v>
      </c>
      <c r="O27" s="7">
        <v>1</v>
      </c>
      <c r="P27" s="7" t="s">
        <v>166</v>
      </c>
      <c r="Q27" s="8" t="s">
        <v>231</v>
      </c>
      <c r="R27" s="7" t="s">
        <v>65</v>
      </c>
      <c r="S27" s="8"/>
      <c r="T27" s="7"/>
      <c r="U27" s="8"/>
      <c r="V27" s="7"/>
      <c r="W27" s="1"/>
      <c r="X27" s="1"/>
      <c r="Y27" s="1"/>
      <c r="Z27" s="1"/>
      <c r="AA27" s="1"/>
      <c r="AB27" s="1"/>
    </row>
    <row r="28" spans="1:28" ht="141" thickBot="1" x14ac:dyDescent="0.25">
      <c r="A28" s="31">
        <v>25</v>
      </c>
      <c r="B28" s="32" t="s">
        <v>211</v>
      </c>
      <c r="C28" s="9">
        <v>2020002470019</v>
      </c>
      <c r="D28" s="48">
        <v>2020</v>
      </c>
      <c r="E28" s="48" t="s">
        <v>1145</v>
      </c>
      <c r="F28" s="10" t="s">
        <v>217</v>
      </c>
      <c r="G28" s="7" t="s">
        <v>29</v>
      </c>
      <c r="H28" s="8" t="s">
        <v>246</v>
      </c>
      <c r="I28" s="7" t="s">
        <v>30</v>
      </c>
      <c r="J28" s="12" t="s">
        <v>1095</v>
      </c>
      <c r="K28" s="12" t="s">
        <v>300</v>
      </c>
      <c r="L28" s="12" t="s">
        <v>1185</v>
      </c>
      <c r="M28" s="11">
        <v>1734798816</v>
      </c>
      <c r="N28" s="8" t="s">
        <v>360</v>
      </c>
      <c r="O28" s="7">
        <v>1</v>
      </c>
      <c r="P28" s="7" t="s">
        <v>31</v>
      </c>
      <c r="Q28" s="8" t="s">
        <v>231</v>
      </c>
      <c r="R28" s="7" t="s">
        <v>21</v>
      </c>
      <c r="S28" s="8"/>
      <c r="T28" s="7"/>
      <c r="U28" s="8"/>
      <c r="V28" s="7"/>
      <c r="W28" s="1"/>
      <c r="X28" s="1"/>
      <c r="Y28" s="1"/>
      <c r="Z28" s="1"/>
      <c r="AA28" s="1"/>
      <c r="AB28" s="1"/>
    </row>
    <row r="29" spans="1:28" ht="82.5" customHeight="1" thickBot="1" x14ac:dyDescent="0.25">
      <c r="A29" s="31">
        <v>26</v>
      </c>
      <c r="B29" s="32" t="s">
        <v>211</v>
      </c>
      <c r="C29" s="9">
        <v>2022002470019</v>
      </c>
      <c r="D29" s="48">
        <v>2022</v>
      </c>
      <c r="E29" s="48" t="s">
        <v>1145</v>
      </c>
      <c r="F29" s="10" t="s">
        <v>217</v>
      </c>
      <c r="G29" s="7" t="s">
        <v>29</v>
      </c>
      <c r="H29" s="8" t="s">
        <v>161</v>
      </c>
      <c r="I29" s="7" t="s">
        <v>162</v>
      </c>
      <c r="J29" s="12" t="s">
        <v>431</v>
      </c>
      <c r="K29" s="12" t="s">
        <v>1008</v>
      </c>
      <c r="L29" s="12" t="s">
        <v>1185</v>
      </c>
      <c r="M29" s="11">
        <v>7213512518</v>
      </c>
      <c r="N29" s="8" t="s">
        <v>360</v>
      </c>
      <c r="O29" s="7">
        <v>3</v>
      </c>
      <c r="P29" s="7" t="s">
        <v>163</v>
      </c>
      <c r="Q29" s="8" t="s">
        <v>231</v>
      </c>
      <c r="R29" s="7" t="s">
        <v>21</v>
      </c>
      <c r="S29" s="8"/>
      <c r="T29" s="7"/>
      <c r="U29" s="8"/>
      <c r="V29" s="7"/>
      <c r="W29" s="1"/>
      <c r="X29" s="1"/>
      <c r="Y29" s="1"/>
      <c r="Z29" s="1"/>
      <c r="AA29" s="1"/>
      <c r="AB29" s="1"/>
    </row>
    <row r="30" spans="1:28" ht="87" customHeight="1" thickBot="1" x14ac:dyDescent="0.25">
      <c r="A30" s="31">
        <v>27</v>
      </c>
      <c r="B30" s="32" t="s">
        <v>211</v>
      </c>
      <c r="C30" s="9">
        <v>2022002470022</v>
      </c>
      <c r="D30" s="48">
        <v>2022</v>
      </c>
      <c r="E30" s="48" t="s">
        <v>1155</v>
      </c>
      <c r="F30" s="10" t="s">
        <v>215</v>
      </c>
      <c r="G30" s="7" t="s">
        <v>167</v>
      </c>
      <c r="H30" s="8" t="s">
        <v>168</v>
      </c>
      <c r="I30" s="7" t="s">
        <v>228</v>
      </c>
      <c r="J30" s="12" t="s">
        <v>301</v>
      </c>
      <c r="K30" s="12" t="s">
        <v>301</v>
      </c>
      <c r="L30" s="12" t="s">
        <v>1185</v>
      </c>
      <c r="M30" s="11">
        <v>1029608625</v>
      </c>
      <c r="N30" s="8" t="s">
        <v>360</v>
      </c>
      <c r="O30" s="7">
        <v>46</v>
      </c>
      <c r="P30" s="7" t="s">
        <v>169</v>
      </c>
      <c r="Q30" s="8" t="s">
        <v>231</v>
      </c>
      <c r="R30" s="7" t="s">
        <v>21</v>
      </c>
      <c r="S30" s="8"/>
      <c r="T30" s="7"/>
      <c r="U30" s="8"/>
      <c r="V30" s="7"/>
      <c r="W30" s="1"/>
      <c r="X30" s="1"/>
      <c r="Y30" s="1"/>
      <c r="Z30" s="1"/>
      <c r="AA30" s="1"/>
      <c r="AB30" s="1"/>
    </row>
    <row r="31" spans="1:28" ht="123" hidden="1" customHeight="1" thickBot="1" x14ac:dyDescent="0.25">
      <c r="A31" s="31">
        <v>28</v>
      </c>
      <c r="B31" s="32" t="s">
        <v>211</v>
      </c>
      <c r="C31" s="9">
        <v>2022002470023</v>
      </c>
      <c r="D31" s="48">
        <v>2022</v>
      </c>
      <c r="E31" s="48" t="s">
        <v>1151</v>
      </c>
      <c r="F31" s="10" t="s">
        <v>215</v>
      </c>
      <c r="G31" s="7" t="s">
        <v>167</v>
      </c>
      <c r="H31" s="8" t="s">
        <v>262</v>
      </c>
      <c r="I31" s="7" t="s">
        <v>229</v>
      </c>
      <c r="J31" s="7" t="s">
        <v>1009</v>
      </c>
      <c r="K31" s="7" t="s">
        <v>1010</v>
      </c>
      <c r="L31" s="12" t="s">
        <v>1206</v>
      </c>
      <c r="M31" s="11">
        <v>5999928514</v>
      </c>
      <c r="N31" s="8" t="s">
        <v>360</v>
      </c>
      <c r="O31" s="7">
        <v>3</v>
      </c>
      <c r="P31" s="7" t="s">
        <v>170</v>
      </c>
      <c r="Q31" s="8" t="s">
        <v>231</v>
      </c>
      <c r="R31" s="7" t="s">
        <v>21</v>
      </c>
      <c r="S31" s="8"/>
      <c r="T31" s="7"/>
      <c r="U31" s="8"/>
      <c r="V31" s="7"/>
      <c r="W31" s="1"/>
      <c r="X31" s="1"/>
      <c r="Y31" s="1"/>
      <c r="Z31" s="1"/>
      <c r="AA31" s="1"/>
      <c r="AB31" s="1"/>
    </row>
    <row r="32" spans="1:28" ht="88.5" customHeight="1" thickBot="1" x14ac:dyDescent="0.25">
      <c r="A32" s="31">
        <v>29</v>
      </c>
      <c r="B32" s="32" t="s">
        <v>211</v>
      </c>
      <c r="C32" s="9">
        <v>2021002470021</v>
      </c>
      <c r="D32" s="48">
        <v>2021</v>
      </c>
      <c r="E32" s="48" t="s">
        <v>1181</v>
      </c>
      <c r="F32" s="10" t="s">
        <v>215</v>
      </c>
      <c r="G32" s="7" t="s">
        <v>227</v>
      </c>
      <c r="H32" s="8" t="s">
        <v>59</v>
      </c>
      <c r="I32" s="7" t="s">
        <v>230</v>
      </c>
      <c r="J32" s="12" t="s">
        <v>302</v>
      </c>
      <c r="K32" s="12" t="s">
        <v>1060</v>
      </c>
      <c r="L32" s="12" t="s">
        <v>1185</v>
      </c>
      <c r="M32" s="11">
        <v>2032787418</v>
      </c>
      <c r="N32" s="8" t="s">
        <v>360</v>
      </c>
      <c r="O32" s="7">
        <v>26</v>
      </c>
      <c r="P32" s="7" t="s">
        <v>60</v>
      </c>
      <c r="Q32" s="8" t="s">
        <v>231</v>
      </c>
      <c r="R32" s="7" t="s">
        <v>21</v>
      </c>
      <c r="S32" s="8"/>
      <c r="T32" s="7"/>
      <c r="U32" s="8"/>
      <c r="V32" s="7"/>
      <c r="W32" s="1"/>
      <c r="X32" s="1"/>
      <c r="Y32" s="1"/>
      <c r="Z32" s="1"/>
      <c r="AA32" s="1"/>
      <c r="AB32" s="1"/>
    </row>
    <row r="33" spans="1:28" ht="111.75" customHeight="1" thickBot="1" x14ac:dyDescent="0.25">
      <c r="A33" s="31">
        <v>30</v>
      </c>
      <c r="B33" s="32" t="s">
        <v>211</v>
      </c>
      <c r="C33" s="9">
        <v>2021002470073</v>
      </c>
      <c r="D33" s="48">
        <v>2021</v>
      </c>
      <c r="E33" s="48" t="s">
        <v>1140</v>
      </c>
      <c r="F33" s="10" t="s">
        <v>215</v>
      </c>
      <c r="G33" s="7" t="s">
        <v>227</v>
      </c>
      <c r="H33" s="8" t="s">
        <v>253</v>
      </c>
      <c r="I33" s="7" t="s">
        <v>111</v>
      </c>
      <c r="J33" s="12" t="s">
        <v>303</v>
      </c>
      <c r="K33" s="12" t="s">
        <v>1061</v>
      </c>
      <c r="L33" s="12" t="s">
        <v>1185</v>
      </c>
      <c r="M33" s="11">
        <v>249999331</v>
      </c>
      <c r="N33" s="8" t="s">
        <v>360</v>
      </c>
      <c r="O33" s="7">
        <v>1</v>
      </c>
      <c r="P33" s="7" t="s">
        <v>112</v>
      </c>
      <c r="Q33" s="8" t="s">
        <v>231</v>
      </c>
      <c r="R33" s="7" t="s">
        <v>21</v>
      </c>
      <c r="S33" s="8"/>
      <c r="T33" s="7"/>
      <c r="U33" s="8"/>
      <c r="V33" s="7"/>
      <c r="W33" s="1"/>
      <c r="X33" s="1"/>
      <c r="Y33" s="1"/>
      <c r="Z33" s="1"/>
      <c r="AA33" s="1"/>
      <c r="AB33" s="1"/>
    </row>
    <row r="34" spans="1:28" ht="94.5" customHeight="1" thickBot="1" x14ac:dyDescent="0.25">
      <c r="A34" s="31">
        <v>31</v>
      </c>
      <c r="B34" s="32" t="s">
        <v>211</v>
      </c>
      <c r="C34" s="9">
        <v>2021002470046</v>
      </c>
      <c r="D34" s="48">
        <v>2021</v>
      </c>
      <c r="E34" s="48"/>
      <c r="F34" s="10" t="s">
        <v>215</v>
      </c>
      <c r="G34" s="7" t="s">
        <v>58</v>
      </c>
      <c r="H34" s="8" t="s">
        <v>249</v>
      </c>
      <c r="I34" s="7" t="s">
        <v>133</v>
      </c>
      <c r="J34" s="12" t="s">
        <v>304</v>
      </c>
      <c r="K34" s="12" t="s">
        <v>1062</v>
      </c>
      <c r="L34" s="12" t="s">
        <v>1185</v>
      </c>
      <c r="M34" s="19">
        <v>17051228766.5</v>
      </c>
      <c r="N34" s="8" t="s">
        <v>114</v>
      </c>
      <c r="O34" s="7">
        <v>41</v>
      </c>
      <c r="P34" s="7" t="s">
        <v>134</v>
      </c>
      <c r="Q34" s="8" t="s">
        <v>231</v>
      </c>
      <c r="R34" s="7" t="s">
        <v>21</v>
      </c>
      <c r="S34" s="8"/>
      <c r="T34" s="7"/>
      <c r="U34" s="8"/>
      <c r="V34" s="7"/>
      <c r="W34" s="1"/>
      <c r="X34" s="1"/>
      <c r="Y34" s="1"/>
      <c r="Z34" s="1"/>
      <c r="AA34" s="1"/>
      <c r="AB34" s="1"/>
    </row>
    <row r="35" spans="1:28" ht="68.25" hidden="1" customHeight="1" thickBot="1" x14ac:dyDescent="0.25">
      <c r="A35" s="31">
        <v>32</v>
      </c>
      <c r="B35" s="32" t="s">
        <v>211</v>
      </c>
      <c r="C35" s="9">
        <v>2022002470017</v>
      </c>
      <c r="D35" s="48">
        <v>2022</v>
      </c>
      <c r="E35" s="48" t="s">
        <v>1131</v>
      </c>
      <c r="F35" s="10" t="s">
        <v>215</v>
      </c>
      <c r="G35" s="7" t="s">
        <v>157</v>
      </c>
      <c r="H35" s="8" t="s">
        <v>263</v>
      </c>
      <c r="I35" s="7" t="s">
        <v>158</v>
      </c>
      <c r="J35" s="12" t="s">
        <v>1012</v>
      </c>
      <c r="K35" s="12" t="s">
        <v>1012</v>
      </c>
      <c r="L35" s="12" t="s">
        <v>1191</v>
      </c>
      <c r="M35" s="23">
        <v>6102510945</v>
      </c>
      <c r="N35" s="8" t="s">
        <v>360</v>
      </c>
      <c r="O35" s="7">
        <v>1</v>
      </c>
      <c r="P35" s="7" t="s">
        <v>159</v>
      </c>
      <c r="Q35" s="8" t="s">
        <v>231</v>
      </c>
      <c r="R35" s="7" t="s">
        <v>21</v>
      </c>
      <c r="S35" s="8"/>
      <c r="T35" s="7"/>
      <c r="U35" s="8"/>
      <c r="V35" s="7"/>
      <c r="W35" s="1"/>
      <c r="X35" s="1"/>
      <c r="Y35" s="1"/>
      <c r="Z35" s="1"/>
      <c r="AA35" s="1"/>
      <c r="AB35" s="1"/>
    </row>
    <row r="36" spans="1:28" ht="65.25" hidden="1" customHeight="1" thickBot="1" x14ac:dyDescent="0.25">
      <c r="A36" s="31">
        <v>33</v>
      </c>
      <c r="B36" s="32" t="s">
        <v>211</v>
      </c>
      <c r="C36" s="9">
        <v>2022002470021</v>
      </c>
      <c r="D36" s="48">
        <v>2022</v>
      </c>
      <c r="E36" s="48" t="s">
        <v>1131</v>
      </c>
      <c r="F36" s="10" t="s">
        <v>215</v>
      </c>
      <c r="G36" s="7" t="s">
        <v>157</v>
      </c>
      <c r="H36" s="8" t="s">
        <v>388</v>
      </c>
      <c r="I36" s="7" t="s">
        <v>158</v>
      </c>
      <c r="J36" s="12" t="s">
        <v>1014</v>
      </c>
      <c r="K36" s="12" t="s">
        <v>1015</v>
      </c>
      <c r="L36" s="12" t="s">
        <v>1198</v>
      </c>
      <c r="M36" s="11">
        <v>6030319355</v>
      </c>
      <c r="N36" s="8" t="s">
        <v>360</v>
      </c>
      <c r="O36" s="7">
        <v>1</v>
      </c>
      <c r="P36" s="7" t="s">
        <v>159</v>
      </c>
      <c r="Q36" s="8" t="s">
        <v>231</v>
      </c>
      <c r="R36" s="7" t="s">
        <v>21</v>
      </c>
      <c r="S36" s="8"/>
      <c r="T36" s="7"/>
      <c r="U36" s="8"/>
      <c r="V36" s="7"/>
      <c r="W36" s="1"/>
      <c r="X36" s="1"/>
      <c r="Y36" s="1"/>
      <c r="Z36" s="1"/>
      <c r="AA36" s="1"/>
      <c r="AB36" s="1"/>
    </row>
    <row r="37" spans="1:28" ht="106.5" customHeight="1" thickBot="1" x14ac:dyDescent="0.25">
      <c r="A37" s="31">
        <v>34</v>
      </c>
      <c r="B37" s="32" t="s">
        <v>211</v>
      </c>
      <c r="C37" s="9">
        <v>2021002470027</v>
      </c>
      <c r="D37" s="48">
        <v>2021</v>
      </c>
      <c r="E37" s="48" t="s">
        <v>1180</v>
      </c>
      <c r="F37" s="10" t="s">
        <v>215</v>
      </c>
      <c r="G37" s="7" t="s">
        <v>66</v>
      </c>
      <c r="H37" s="8" t="s">
        <v>67</v>
      </c>
      <c r="I37" s="7" t="s">
        <v>68</v>
      </c>
      <c r="J37" s="12" t="s">
        <v>305</v>
      </c>
      <c r="K37" s="12" t="s">
        <v>1063</v>
      </c>
      <c r="L37" s="12" t="s">
        <v>1185</v>
      </c>
      <c r="M37" s="11">
        <v>1643845289</v>
      </c>
      <c r="N37" s="8" t="s">
        <v>360</v>
      </c>
      <c r="O37" s="7">
        <v>2</v>
      </c>
      <c r="P37" s="7" t="s">
        <v>69</v>
      </c>
      <c r="Q37" s="8" t="s">
        <v>231</v>
      </c>
      <c r="R37" s="7" t="s">
        <v>70</v>
      </c>
      <c r="S37" s="8"/>
      <c r="T37" s="7"/>
      <c r="U37" s="8"/>
      <c r="V37" s="7"/>
      <c r="W37" s="1"/>
      <c r="X37" s="1"/>
      <c r="Y37" s="1"/>
      <c r="Z37" s="1"/>
      <c r="AA37" s="1"/>
      <c r="AB37" s="1"/>
    </row>
    <row r="38" spans="1:28" ht="84.75" customHeight="1" thickBot="1" x14ac:dyDescent="0.25">
      <c r="A38" s="31">
        <v>35</v>
      </c>
      <c r="B38" s="32" t="s">
        <v>211</v>
      </c>
      <c r="C38" s="9">
        <v>2021002470064</v>
      </c>
      <c r="D38" s="48">
        <v>2021</v>
      </c>
      <c r="E38" s="48" t="s">
        <v>1180</v>
      </c>
      <c r="F38" s="10" t="s">
        <v>215</v>
      </c>
      <c r="G38" s="7" t="s">
        <v>104</v>
      </c>
      <c r="H38" s="8" t="s">
        <v>105</v>
      </c>
      <c r="I38" s="7" t="s">
        <v>106</v>
      </c>
      <c r="J38" s="12" t="s">
        <v>306</v>
      </c>
      <c r="K38" s="12" t="s">
        <v>1064</v>
      </c>
      <c r="L38" s="12" t="s">
        <v>1185</v>
      </c>
      <c r="M38" s="11">
        <v>1719361474</v>
      </c>
      <c r="N38" s="8" t="s">
        <v>360</v>
      </c>
      <c r="O38" s="7">
        <v>3</v>
      </c>
      <c r="P38" s="7" t="s">
        <v>107</v>
      </c>
      <c r="Q38" s="8" t="s">
        <v>232</v>
      </c>
      <c r="R38" s="7" t="s">
        <v>70</v>
      </c>
      <c r="S38" s="8"/>
      <c r="T38" s="7"/>
      <c r="U38" s="8"/>
      <c r="V38" s="7"/>
      <c r="W38" s="1"/>
      <c r="X38" s="1"/>
      <c r="Y38" s="1"/>
      <c r="Z38" s="1"/>
      <c r="AA38" s="1"/>
      <c r="AB38" s="1"/>
    </row>
    <row r="39" spans="1:28" ht="105.75" customHeight="1" thickBot="1" x14ac:dyDescent="0.25">
      <c r="A39" s="31">
        <v>36</v>
      </c>
      <c r="B39" s="32" t="s">
        <v>211</v>
      </c>
      <c r="C39" s="9">
        <v>2021002470080</v>
      </c>
      <c r="D39" s="48">
        <v>2021</v>
      </c>
      <c r="E39" s="48" t="s">
        <v>1180</v>
      </c>
      <c r="F39" s="10" t="s">
        <v>215</v>
      </c>
      <c r="G39" s="7" t="s">
        <v>104</v>
      </c>
      <c r="H39" s="8" t="s">
        <v>256</v>
      </c>
      <c r="I39" s="7" t="s">
        <v>113</v>
      </c>
      <c r="J39" s="12" t="s">
        <v>307</v>
      </c>
      <c r="K39" s="12" t="s">
        <v>1065</v>
      </c>
      <c r="L39" s="12" t="s">
        <v>1185</v>
      </c>
      <c r="M39" s="11">
        <v>4080200249</v>
      </c>
      <c r="N39" s="8" t="s">
        <v>114</v>
      </c>
      <c r="O39" s="7">
        <v>4</v>
      </c>
      <c r="P39" s="7" t="s">
        <v>115</v>
      </c>
      <c r="Q39" s="8" t="s">
        <v>231</v>
      </c>
      <c r="R39" s="7" t="s">
        <v>70</v>
      </c>
      <c r="S39" s="8"/>
      <c r="T39" s="7"/>
      <c r="U39" s="8"/>
      <c r="V39" s="7"/>
      <c r="W39" s="1"/>
      <c r="X39" s="1"/>
      <c r="Y39" s="1"/>
      <c r="Z39" s="1"/>
      <c r="AA39" s="1"/>
      <c r="AB39" s="1"/>
    </row>
    <row r="40" spans="1:28" ht="87.75" customHeight="1" thickBot="1" x14ac:dyDescent="0.25">
      <c r="A40" s="31">
        <v>37</v>
      </c>
      <c r="B40" s="32" t="s">
        <v>216</v>
      </c>
      <c r="C40" s="9">
        <v>2021002470076</v>
      </c>
      <c r="D40" s="48">
        <v>2021</v>
      </c>
      <c r="E40" s="48" t="s">
        <v>1139</v>
      </c>
      <c r="F40" s="10" t="s">
        <v>71</v>
      </c>
      <c r="G40" s="7" t="s">
        <v>210</v>
      </c>
      <c r="H40" s="7" t="s">
        <v>275</v>
      </c>
      <c r="I40" s="8" t="s">
        <v>270</v>
      </c>
      <c r="J40" s="12" t="s">
        <v>308</v>
      </c>
      <c r="K40" s="12" t="s">
        <v>1063</v>
      </c>
      <c r="L40" s="12" t="s">
        <v>1185</v>
      </c>
      <c r="M40" s="11">
        <v>11199823611.09</v>
      </c>
      <c r="N40" s="8" t="s">
        <v>114</v>
      </c>
      <c r="O40" s="7">
        <v>2</v>
      </c>
      <c r="P40" s="7" t="s">
        <v>337</v>
      </c>
      <c r="Q40" s="8" t="s">
        <v>231</v>
      </c>
      <c r="R40" s="7" t="s">
        <v>70</v>
      </c>
      <c r="S40" s="8"/>
      <c r="T40" s="7"/>
      <c r="U40" s="8"/>
      <c r="V40" s="7"/>
      <c r="W40" s="1"/>
      <c r="X40" s="1"/>
      <c r="Y40" s="1"/>
      <c r="Z40" s="1"/>
      <c r="AA40" s="1"/>
      <c r="AB40" s="1"/>
    </row>
    <row r="41" spans="1:28" ht="72.75" hidden="1" customHeight="1" thickBot="1" x14ac:dyDescent="0.25">
      <c r="A41" s="31">
        <v>38</v>
      </c>
      <c r="B41" s="32" t="s">
        <v>213</v>
      </c>
      <c r="C41" s="9">
        <v>2021002470088</v>
      </c>
      <c r="D41" s="48">
        <v>2021</v>
      </c>
      <c r="E41" s="48" t="s">
        <v>1136</v>
      </c>
      <c r="F41" s="10" t="s">
        <v>116</v>
      </c>
      <c r="G41" s="7" t="s">
        <v>123</v>
      </c>
      <c r="H41" s="8" t="s">
        <v>260</v>
      </c>
      <c r="I41" s="7" t="s">
        <v>124</v>
      </c>
      <c r="J41" s="12" t="s">
        <v>309</v>
      </c>
      <c r="K41" s="12" t="s">
        <v>1066</v>
      </c>
      <c r="L41" s="12" t="s">
        <v>1200</v>
      </c>
      <c r="M41" s="11">
        <v>1042076224.11</v>
      </c>
      <c r="N41" s="8" t="s">
        <v>360</v>
      </c>
      <c r="O41" s="7">
        <v>1</v>
      </c>
      <c r="P41" s="7" t="s">
        <v>334</v>
      </c>
      <c r="Q41" s="8" t="s">
        <v>231</v>
      </c>
      <c r="R41" s="7" t="s">
        <v>21</v>
      </c>
      <c r="S41" s="8"/>
      <c r="T41" s="7"/>
      <c r="U41" s="8"/>
      <c r="V41" s="7"/>
      <c r="W41" s="1"/>
      <c r="X41" s="1"/>
      <c r="Y41" s="1"/>
      <c r="Z41" s="1"/>
      <c r="AA41" s="1"/>
      <c r="AB41" s="1"/>
    </row>
    <row r="42" spans="1:28" ht="78.75" hidden="1" customHeight="1" thickBot="1" x14ac:dyDescent="0.25">
      <c r="A42" s="31">
        <v>39</v>
      </c>
      <c r="B42" s="32" t="s">
        <v>213</v>
      </c>
      <c r="C42" s="9">
        <v>2021002470084</v>
      </c>
      <c r="D42" s="48">
        <v>2021</v>
      </c>
      <c r="E42" s="48" t="s">
        <v>1136</v>
      </c>
      <c r="F42" s="10" t="s">
        <v>116</v>
      </c>
      <c r="G42" s="7" t="s">
        <v>117</v>
      </c>
      <c r="H42" s="8" t="s">
        <v>276</v>
      </c>
      <c r="I42" s="7" t="s">
        <v>118</v>
      </c>
      <c r="J42" s="12" t="s">
        <v>310</v>
      </c>
      <c r="K42" s="12" t="s">
        <v>1066</v>
      </c>
      <c r="L42" s="12" t="s">
        <v>1199</v>
      </c>
      <c r="M42" s="11">
        <v>2414065510.5300002</v>
      </c>
      <c r="N42" s="8" t="s">
        <v>360</v>
      </c>
      <c r="O42" s="7">
        <v>1</v>
      </c>
      <c r="P42" s="7" t="s">
        <v>335</v>
      </c>
      <c r="Q42" s="8" t="s">
        <v>232</v>
      </c>
      <c r="R42" s="7" t="s">
        <v>21</v>
      </c>
      <c r="S42" s="8"/>
      <c r="T42" s="7"/>
      <c r="U42" s="8"/>
      <c r="V42" s="7"/>
      <c r="W42" s="1"/>
      <c r="X42" s="1"/>
      <c r="Y42" s="1"/>
      <c r="Z42" s="1"/>
      <c r="AA42" s="1"/>
      <c r="AB42" s="1"/>
    </row>
    <row r="43" spans="1:28" ht="105.75" customHeight="1" thickBot="1" x14ac:dyDescent="0.25">
      <c r="A43" s="31">
        <v>40</v>
      </c>
      <c r="B43" s="32" t="s">
        <v>213</v>
      </c>
      <c r="C43" s="9">
        <v>2021002470099</v>
      </c>
      <c r="D43" s="48">
        <v>2021</v>
      </c>
      <c r="E43" s="48" t="s">
        <v>1133</v>
      </c>
      <c r="F43" s="10" t="s">
        <v>116</v>
      </c>
      <c r="G43" s="7" t="s">
        <v>17</v>
      </c>
      <c r="H43" s="8" t="s">
        <v>255</v>
      </c>
      <c r="I43" s="7" t="s">
        <v>233</v>
      </c>
      <c r="J43" s="12" t="s">
        <v>311</v>
      </c>
      <c r="K43" s="12" t="s">
        <v>1067</v>
      </c>
      <c r="L43" s="12" t="s">
        <v>1185</v>
      </c>
      <c r="M43" s="11">
        <v>23095092939</v>
      </c>
      <c r="N43" s="8" t="s">
        <v>360</v>
      </c>
      <c r="O43" s="7">
        <v>16</v>
      </c>
      <c r="P43" s="7" t="s">
        <v>140</v>
      </c>
      <c r="Q43" s="8" t="s">
        <v>231</v>
      </c>
      <c r="R43" s="7" t="s">
        <v>21</v>
      </c>
      <c r="S43" s="8"/>
      <c r="T43" s="7"/>
      <c r="U43" s="8"/>
      <c r="V43" s="7"/>
      <c r="W43" s="1"/>
      <c r="X43" s="1"/>
      <c r="Y43" s="1"/>
      <c r="Z43" s="1"/>
      <c r="AA43" s="1"/>
      <c r="AB43" s="1"/>
    </row>
    <row r="44" spans="1:28" ht="102.75" thickBot="1" x14ac:dyDescent="0.25">
      <c r="A44" s="31">
        <v>41</v>
      </c>
      <c r="B44" s="32" t="s">
        <v>213</v>
      </c>
      <c r="C44" s="9">
        <v>2021002470033</v>
      </c>
      <c r="D44" s="48">
        <v>2021</v>
      </c>
      <c r="E44" s="48" t="s">
        <v>1136</v>
      </c>
      <c r="F44" s="10" t="s">
        <v>116</v>
      </c>
      <c r="G44" s="7" t="s">
        <v>17</v>
      </c>
      <c r="H44" s="8" t="s">
        <v>41</v>
      </c>
      <c r="I44" s="7" t="s">
        <v>234</v>
      </c>
      <c r="J44" s="12" t="s">
        <v>312</v>
      </c>
      <c r="K44" s="12" t="s">
        <v>1066</v>
      </c>
      <c r="L44" s="12" t="s">
        <v>1185</v>
      </c>
      <c r="M44" s="11">
        <v>7383558461.0100002</v>
      </c>
      <c r="N44" s="8" t="s">
        <v>360</v>
      </c>
      <c r="O44" s="7">
        <v>1</v>
      </c>
      <c r="P44" s="7" t="s">
        <v>72</v>
      </c>
      <c r="Q44" s="8" t="s">
        <v>231</v>
      </c>
      <c r="R44" s="7" t="s">
        <v>21</v>
      </c>
      <c r="S44" s="8"/>
      <c r="T44" s="7"/>
      <c r="U44" s="8"/>
      <c r="V44" s="7"/>
      <c r="W44" s="1"/>
      <c r="X44" s="1"/>
      <c r="Y44" s="1"/>
      <c r="Z44" s="1"/>
      <c r="AA44" s="1"/>
      <c r="AB44" s="1"/>
    </row>
    <row r="45" spans="1:28" ht="80.25" customHeight="1" thickBot="1" x14ac:dyDescent="0.25">
      <c r="A45" s="31">
        <v>42</v>
      </c>
      <c r="B45" s="32" t="s">
        <v>213</v>
      </c>
      <c r="C45" s="9">
        <v>2020002470004</v>
      </c>
      <c r="D45" s="48">
        <v>2020</v>
      </c>
      <c r="E45" s="48" t="s">
        <v>1136</v>
      </c>
      <c r="F45" s="10" t="s">
        <v>116</v>
      </c>
      <c r="G45" s="7" t="s">
        <v>17</v>
      </c>
      <c r="H45" s="8" t="s">
        <v>18</v>
      </c>
      <c r="I45" s="7" t="s">
        <v>19</v>
      </c>
      <c r="J45" s="12" t="s">
        <v>498</v>
      </c>
      <c r="K45" s="12" t="s">
        <v>1086</v>
      </c>
      <c r="L45" s="12" t="s">
        <v>1185</v>
      </c>
      <c r="M45" s="11">
        <v>1511200000</v>
      </c>
      <c r="N45" s="8" t="s">
        <v>360</v>
      </c>
      <c r="O45" s="7">
        <v>3</v>
      </c>
      <c r="P45" s="7" t="s">
        <v>20</v>
      </c>
      <c r="Q45" s="8" t="s">
        <v>231</v>
      </c>
      <c r="R45" s="7" t="s">
        <v>21</v>
      </c>
      <c r="S45" s="8"/>
      <c r="T45" s="7"/>
      <c r="U45" s="8"/>
      <c r="V45" s="7"/>
      <c r="W45" s="1"/>
      <c r="X45" s="1"/>
      <c r="Y45" s="1"/>
      <c r="Z45" s="1"/>
      <c r="AA45" s="1"/>
      <c r="AB45" s="1"/>
    </row>
    <row r="46" spans="1:28" ht="81.75" customHeight="1" thickBot="1" x14ac:dyDescent="0.25">
      <c r="A46" s="31">
        <v>43</v>
      </c>
      <c r="B46" s="32" t="s">
        <v>213</v>
      </c>
      <c r="C46" s="9">
        <v>2022002470031</v>
      </c>
      <c r="D46" s="48">
        <v>2022</v>
      </c>
      <c r="E46" s="48" t="s">
        <v>1136</v>
      </c>
      <c r="F46" s="10" t="s">
        <v>116</v>
      </c>
      <c r="G46" s="7" t="s">
        <v>171</v>
      </c>
      <c r="H46" s="8" t="s">
        <v>1017</v>
      </c>
      <c r="I46" s="7" t="s">
        <v>172</v>
      </c>
      <c r="J46" s="12" t="s">
        <v>1018</v>
      </c>
      <c r="K46" s="12" t="s">
        <v>313</v>
      </c>
      <c r="L46" s="12" t="s">
        <v>1185</v>
      </c>
      <c r="M46" s="11">
        <v>34752588071.410004</v>
      </c>
      <c r="N46" s="8" t="s">
        <v>360</v>
      </c>
      <c r="O46" s="7">
        <v>1</v>
      </c>
      <c r="P46" s="7" t="s">
        <v>173</v>
      </c>
      <c r="Q46" s="8" t="s">
        <v>231</v>
      </c>
      <c r="R46" s="7" t="s">
        <v>21</v>
      </c>
      <c r="S46" s="8"/>
      <c r="T46" s="7"/>
      <c r="U46" s="8"/>
      <c r="V46" s="7"/>
      <c r="W46" s="1"/>
      <c r="X46" s="1"/>
      <c r="Y46" s="1"/>
      <c r="Z46" s="1"/>
      <c r="AA46" s="1"/>
      <c r="AB46" s="1"/>
    </row>
    <row r="47" spans="1:28" ht="112.5" customHeight="1" thickBot="1" x14ac:dyDescent="0.25">
      <c r="A47" s="31">
        <v>44</v>
      </c>
      <c r="B47" s="32" t="s">
        <v>214</v>
      </c>
      <c r="C47" s="9">
        <v>2020002470002</v>
      </c>
      <c r="D47" s="48">
        <v>2020</v>
      </c>
      <c r="E47" s="48" t="s">
        <v>1131</v>
      </c>
      <c r="F47" s="10" t="s">
        <v>153</v>
      </c>
      <c r="G47" s="7" t="s">
        <v>12</v>
      </c>
      <c r="H47" s="8" t="s">
        <v>13</v>
      </c>
      <c r="I47" s="7" t="s">
        <v>14</v>
      </c>
      <c r="J47" s="12" t="s">
        <v>314</v>
      </c>
      <c r="K47" s="12" t="s">
        <v>314</v>
      </c>
      <c r="L47" s="12" t="s">
        <v>1185</v>
      </c>
      <c r="M47" s="11">
        <v>715692021</v>
      </c>
      <c r="N47" s="8" t="s">
        <v>360</v>
      </c>
      <c r="O47" s="7">
        <v>2</v>
      </c>
      <c r="P47" s="7" t="s">
        <v>15</v>
      </c>
      <c r="Q47" s="8" t="s">
        <v>231</v>
      </c>
      <c r="R47" s="7" t="s">
        <v>16</v>
      </c>
      <c r="S47" s="8"/>
      <c r="T47" s="7"/>
      <c r="U47" s="8"/>
      <c r="V47" s="7"/>
      <c r="W47" s="1"/>
      <c r="X47" s="1"/>
      <c r="Y47" s="1"/>
      <c r="Z47" s="1"/>
      <c r="AA47" s="1"/>
      <c r="AB47" s="1"/>
    </row>
    <row r="48" spans="1:28" ht="102.75" thickBot="1" x14ac:dyDescent="0.25">
      <c r="A48" s="31">
        <v>45</v>
      </c>
      <c r="B48" s="32" t="s">
        <v>214</v>
      </c>
      <c r="C48" s="9">
        <v>2022002470043</v>
      </c>
      <c r="D48" s="48">
        <v>2022</v>
      </c>
      <c r="E48" s="48" t="s">
        <v>1133</v>
      </c>
      <c r="F48" s="10" t="s">
        <v>153</v>
      </c>
      <c r="G48" s="7" t="s">
        <v>12</v>
      </c>
      <c r="H48" s="8" t="s">
        <v>196</v>
      </c>
      <c r="I48" s="7" t="s">
        <v>197</v>
      </c>
      <c r="J48" s="12" t="s">
        <v>315</v>
      </c>
      <c r="K48" s="12" t="s">
        <v>315</v>
      </c>
      <c r="L48" s="12" t="s">
        <v>1185</v>
      </c>
      <c r="M48" s="11">
        <v>1348360050</v>
      </c>
      <c r="N48" s="8" t="s">
        <v>360</v>
      </c>
      <c r="O48" s="7">
        <v>1</v>
      </c>
      <c r="P48" s="7" t="s">
        <v>414</v>
      </c>
      <c r="Q48" s="8" t="s">
        <v>232</v>
      </c>
      <c r="R48" s="7" t="s">
        <v>16</v>
      </c>
      <c r="S48" s="8"/>
      <c r="T48" s="7"/>
      <c r="U48" s="8"/>
      <c r="V48" s="7"/>
      <c r="W48" s="1"/>
      <c r="X48" s="1"/>
      <c r="Y48" s="1"/>
      <c r="Z48" s="1"/>
      <c r="AA48" s="1"/>
      <c r="AB48" s="1"/>
    </row>
    <row r="49" spans="1:16182" ht="120" customHeight="1" thickBot="1" x14ac:dyDescent="0.25">
      <c r="A49" s="31">
        <v>46</v>
      </c>
      <c r="B49" s="32" t="s">
        <v>214</v>
      </c>
      <c r="C49" s="9">
        <v>2020002470035</v>
      </c>
      <c r="D49" s="48">
        <v>2020</v>
      </c>
      <c r="E49" s="48" t="s">
        <v>1133</v>
      </c>
      <c r="F49" s="10" t="s">
        <v>153</v>
      </c>
      <c r="G49" s="7" t="s">
        <v>12</v>
      </c>
      <c r="H49" s="8" t="s">
        <v>49</v>
      </c>
      <c r="I49" s="7" t="s">
        <v>50</v>
      </c>
      <c r="J49" s="12" t="s">
        <v>1095</v>
      </c>
      <c r="K49" s="12" t="s">
        <v>1095</v>
      </c>
      <c r="L49" s="12" t="s">
        <v>1185</v>
      </c>
      <c r="M49" s="11">
        <v>6205369502.7700005</v>
      </c>
      <c r="N49" s="8" t="s">
        <v>360</v>
      </c>
      <c r="O49" s="7">
        <v>4</v>
      </c>
      <c r="P49" s="7" t="s">
        <v>51</v>
      </c>
      <c r="Q49" s="8" t="s">
        <v>232</v>
      </c>
      <c r="R49" s="7" t="s">
        <v>16</v>
      </c>
      <c r="S49" s="8"/>
      <c r="T49" s="7"/>
      <c r="U49" s="8"/>
      <c r="V49" s="7"/>
      <c r="W49" s="1"/>
      <c r="X49" s="1"/>
      <c r="Y49" s="1"/>
      <c r="Z49" s="1"/>
      <c r="AA49" s="1"/>
      <c r="AB49" s="1"/>
    </row>
    <row r="50" spans="1:16182" ht="77.25" customHeight="1" thickBot="1" x14ac:dyDescent="0.25">
      <c r="A50" s="31">
        <v>47</v>
      </c>
      <c r="B50" s="32" t="s">
        <v>214</v>
      </c>
      <c r="C50" s="9">
        <v>2022002470016</v>
      </c>
      <c r="D50" s="48">
        <v>2022</v>
      </c>
      <c r="E50" s="48" t="s">
        <v>1150</v>
      </c>
      <c r="F50" s="10" t="s">
        <v>153</v>
      </c>
      <c r="G50" s="7" t="s">
        <v>154</v>
      </c>
      <c r="H50" s="8" t="s">
        <v>155</v>
      </c>
      <c r="I50" s="7" t="s">
        <v>156</v>
      </c>
      <c r="J50" s="12" t="s">
        <v>1019</v>
      </c>
      <c r="K50" s="12" t="s">
        <v>316</v>
      </c>
      <c r="L50" s="12" t="s">
        <v>1201</v>
      </c>
      <c r="M50" s="11">
        <v>549616074</v>
      </c>
      <c r="N50" s="8" t="s">
        <v>360</v>
      </c>
      <c r="O50" s="7">
        <v>2</v>
      </c>
      <c r="P50" s="7" t="s">
        <v>387</v>
      </c>
      <c r="Q50" s="8" t="s">
        <v>231</v>
      </c>
      <c r="R50" s="7" t="s">
        <v>16</v>
      </c>
      <c r="S50" s="8"/>
      <c r="T50" s="7"/>
      <c r="U50" s="8"/>
      <c r="V50" s="7"/>
      <c r="W50" s="1"/>
      <c r="X50" s="1"/>
      <c r="Y50" s="1"/>
      <c r="Z50" s="1"/>
      <c r="AA50" s="1"/>
      <c r="AB50" s="1"/>
    </row>
    <row r="51" spans="1:16182" ht="117.75" customHeight="1" thickBot="1" x14ac:dyDescent="0.25">
      <c r="A51" s="31">
        <v>48</v>
      </c>
      <c r="B51" s="32" t="s">
        <v>214</v>
      </c>
      <c r="C51" s="9">
        <v>2021000100490</v>
      </c>
      <c r="D51" s="48">
        <v>2021</v>
      </c>
      <c r="E51" s="48" t="s">
        <v>1149</v>
      </c>
      <c r="F51" s="10" t="s">
        <v>153</v>
      </c>
      <c r="G51" s="7" t="s">
        <v>188</v>
      </c>
      <c r="H51" s="8" t="s">
        <v>266</v>
      </c>
      <c r="I51" s="7" t="s">
        <v>189</v>
      </c>
      <c r="J51" s="7" t="s">
        <v>317</v>
      </c>
      <c r="K51" s="12" t="s">
        <v>1064</v>
      </c>
      <c r="L51" s="12" t="s">
        <v>1185</v>
      </c>
      <c r="M51" s="11">
        <v>4848000000</v>
      </c>
      <c r="N51" s="8" t="s">
        <v>569</v>
      </c>
      <c r="O51" s="7">
        <v>3</v>
      </c>
      <c r="P51" s="7" t="s">
        <v>190</v>
      </c>
      <c r="Q51" s="8" t="s">
        <v>231</v>
      </c>
      <c r="R51" s="7" t="s">
        <v>16</v>
      </c>
      <c r="S51" s="8"/>
      <c r="T51" s="7"/>
      <c r="U51" s="8"/>
      <c r="V51" s="7"/>
      <c r="W51" s="1"/>
      <c r="X51" s="1"/>
      <c r="Y51" s="1"/>
      <c r="Z51" s="1"/>
      <c r="AA51" s="1"/>
      <c r="AB51" s="1"/>
    </row>
    <row r="52" spans="1:16182" ht="102.75" hidden="1" thickBot="1" x14ac:dyDescent="0.25">
      <c r="A52" s="31">
        <v>49</v>
      </c>
      <c r="B52" s="32" t="s">
        <v>214</v>
      </c>
      <c r="C52" s="9">
        <v>2022002470042</v>
      </c>
      <c r="D52" s="48">
        <v>2022</v>
      </c>
      <c r="E52" s="48" t="s">
        <v>1149</v>
      </c>
      <c r="F52" s="10" t="s">
        <v>153</v>
      </c>
      <c r="G52" s="7" t="s">
        <v>194</v>
      </c>
      <c r="H52" s="8" t="s">
        <v>265</v>
      </c>
      <c r="I52" s="7" t="s">
        <v>195</v>
      </c>
      <c r="J52" s="12" t="s">
        <v>318</v>
      </c>
      <c r="K52" s="12" t="s">
        <v>318</v>
      </c>
      <c r="L52" s="12" t="s">
        <v>1202</v>
      </c>
      <c r="M52" s="11">
        <v>500000000</v>
      </c>
      <c r="N52" s="8" t="s">
        <v>360</v>
      </c>
      <c r="O52" s="7">
        <v>2</v>
      </c>
      <c r="P52" s="7" t="s">
        <v>413</v>
      </c>
      <c r="Q52" s="8" t="s">
        <v>231</v>
      </c>
      <c r="R52" s="7" t="s">
        <v>16</v>
      </c>
      <c r="S52" s="8"/>
      <c r="T52" s="7"/>
      <c r="U52" s="8"/>
      <c r="V52" s="7"/>
      <c r="W52" s="1"/>
      <c r="X52" s="1"/>
      <c r="Y52" s="1"/>
      <c r="Z52" s="1"/>
      <c r="AA52" s="1"/>
      <c r="AB52" s="1"/>
    </row>
    <row r="53" spans="1:16182" ht="125.25" customHeight="1" thickBot="1" x14ac:dyDescent="0.25">
      <c r="A53" s="31">
        <v>50</v>
      </c>
      <c r="B53" s="32" t="s">
        <v>216</v>
      </c>
      <c r="C53" s="9">
        <v>2021002470026</v>
      </c>
      <c r="D53" s="48">
        <v>2021</v>
      </c>
      <c r="E53" s="48" t="s">
        <v>1131</v>
      </c>
      <c r="F53" s="10" t="s">
        <v>57</v>
      </c>
      <c r="G53" s="7" t="s">
        <v>12</v>
      </c>
      <c r="H53" s="8" t="s">
        <v>62</v>
      </c>
      <c r="I53" s="7" t="s">
        <v>63</v>
      </c>
      <c r="J53" s="12" t="s">
        <v>319</v>
      </c>
      <c r="K53" s="12" t="s">
        <v>1068</v>
      </c>
      <c r="L53" s="12" t="s">
        <v>1185</v>
      </c>
      <c r="M53" s="11">
        <v>1837299374</v>
      </c>
      <c r="N53" s="8" t="s">
        <v>360</v>
      </c>
      <c r="O53" s="7">
        <v>2</v>
      </c>
      <c r="P53" s="7" t="s">
        <v>64</v>
      </c>
      <c r="Q53" s="8" t="s">
        <v>231</v>
      </c>
      <c r="R53" s="7" t="s">
        <v>65</v>
      </c>
      <c r="S53" s="8"/>
      <c r="T53" s="7"/>
      <c r="U53" s="8"/>
      <c r="V53" s="7"/>
      <c r="W53" s="1"/>
      <c r="X53" s="1"/>
      <c r="Y53" s="1"/>
      <c r="Z53" s="1"/>
      <c r="AA53" s="1"/>
      <c r="AB53" s="1"/>
    </row>
    <row r="54" spans="1:16182" ht="159" hidden="1" customHeight="1" thickBot="1" x14ac:dyDescent="0.25">
      <c r="A54" s="31">
        <v>51</v>
      </c>
      <c r="B54" s="32" t="s">
        <v>216</v>
      </c>
      <c r="C54" s="9">
        <v>2021002470071</v>
      </c>
      <c r="D54" s="48">
        <v>2021</v>
      </c>
      <c r="E54" s="48" t="s">
        <v>1131</v>
      </c>
      <c r="F54" s="10" t="s">
        <v>57</v>
      </c>
      <c r="G54" s="7" t="s">
        <v>235</v>
      </c>
      <c r="H54" s="8" t="s">
        <v>274</v>
      </c>
      <c r="I54" s="7" t="s">
        <v>135</v>
      </c>
      <c r="J54" s="12" t="s">
        <v>320</v>
      </c>
      <c r="K54" s="12" t="s">
        <v>1064</v>
      </c>
      <c r="L54" s="12" t="s">
        <v>1184</v>
      </c>
      <c r="M54" s="11">
        <v>78436584247</v>
      </c>
      <c r="N54" s="8" t="s">
        <v>114</v>
      </c>
      <c r="O54" s="7">
        <v>3</v>
      </c>
      <c r="P54" s="7" t="s">
        <v>136</v>
      </c>
      <c r="Q54" s="8" t="s">
        <v>231</v>
      </c>
      <c r="R54" s="7" t="s">
        <v>65</v>
      </c>
      <c r="S54" s="8"/>
      <c r="T54" s="7"/>
      <c r="U54" s="8"/>
      <c r="V54" s="7"/>
      <c r="W54" s="1"/>
      <c r="X54" s="1"/>
      <c r="Y54" s="1"/>
      <c r="Z54" s="1"/>
      <c r="AA54" s="1"/>
      <c r="AB54" s="1"/>
    </row>
    <row r="55" spans="1:16182" ht="102.75" thickBot="1" x14ac:dyDescent="0.25">
      <c r="A55" s="31">
        <v>52</v>
      </c>
      <c r="B55" s="32" t="s">
        <v>216</v>
      </c>
      <c r="C55" s="9">
        <v>2022002470049</v>
      </c>
      <c r="D55" s="48">
        <v>2022</v>
      </c>
      <c r="E55" s="48" t="s">
        <v>1148</v>
      </c>
      <c r="F55" s="10" t="s">
        <v>57</v>
      </c>
      <c r="G55" s="7" t="s">
        <v>201</v>
      </c>
      <c r="H55" s="8" t="s">
        <v>279</v>
      </c>
      <c r="I55" s="7" t="s">
        <v>202</v>
      </c>
      <c r="J55" s="7" t="s">
        <v>315</v>
      </c>
      <c r="K55" s="7" t="s">
        <v>315</v>
      </c>
      <c r="L55" s="12" t="s">
        <v>1185</v>
      </c>
      <c r="M55" s="11">
        <v>1302627311</v>
      </c>
      <c r="N55" s="8" t="s">
        <v>360</v>
      </c>
      <c r="O55" s="7">
        <v>1</v>
      </c>
      <c r="P55" s="7" t="s">
        <v>203</v>
      </c>
      <c r="Q55" s="8" t="s">
        <v>231</v>
      </c>
      <c r="R55" s="7" t="s">
        <v>21</v>
      </c>
      <c r="S55" s="8"/>
      <c r="T55" s="7"/>
      <c r="U55" s="8"/>
      <c r="V55" s="7"/>
      <c r="W55" s="1"/>
      <c r="X55" s="1"/>
      <c r="Y55" s="1"/>
      <c r="Z55" s="1"/>
      <c r="AA55" s="1"/>
      <c r="AB55" s="1"/>
      <c r="IY55" s="13"/>
      <c r="IZ55" s="14"/>
      <c r="JA55" s="15"/>
      <c r="JB55" s="15"/>
      <c r="JC55" s="14"/>
      <c r="JD55" s="15"/>
      <c r="JE55" s="15"/>
      <c r="JF55" s="14"/>
      <c r="JG55" s="15"/>
      <c r="JH55" s="15"/>
      <c r="JI55" s="14"/>
      <c r="JJ55" s="15"/>
      <c r="JK55" s="15"/>
      <c r="JL55" s="14"/>
      <c r="JM55" s="15"/>
      <c r="JN55" s="15"/>
      <c r="JO55" s="14"/>
      <c r="JP55" s="15"/>
      <c r="JQ55" s="15"/>
      <c r="JR55" s="14"/>
      <c r="JS55" s="15"/>
      <c r="JT55" s="15"/>
      <c r="JU55" s="14"/>
      <c r="JV55" s="15"/>
      <c r="JW55" s="15"/>
      <c r="JX55" s="14"/>
      <c r="JY55" s="15"/>
      <c r="JZ55" s="15"/>
      <c r="KA55" s="14"/>
      <c r="KB55" s="15"/>
      <c r="KC55" s="15"/>
      <c r="KD55" s="14"/>
      <c r="KE55" s="15"/>
      <c r="KF55" s="15"/>
      <c r="KG55" s="14"/>
      <c r="KH55" s="15"/>
      <c r="KI55" s="15"/>
      <c r="KJ55" s="14"/>
      <c r="KK55" s="15"/>
      <c r="KL55" s="15"/>
      <c r="KM55" s="14"/>
      <c r="KN55" s="15"/>
      <c r="KO55" s="15"/>
      <c r="KP55" s="14"/>
      <c r="KQ55" s="15"/>
      <c r="KR55" s="15"/>
      <c r="KS55" s="14"/>
      <c r="KT55" s="15"/>
      <c r="KU55" s="15"/>
      <c r="KV55" s="14"/>
      <c r="KW55" s="15"/>
      <c r="KX55" s="15"/>
      <c r="KY55" s="14"/>
      <c r="KZ55" s="15"/>
      <c r="LA55" s="15"/>
      <c r="LB55" s="14"/>
      <c r="LC55" s="15"/>
      <c r="LD55" s="15"/>
      <c r="LE55" s="14"/>
      <c r="LF55" s="15"/>
      <c r="LG55" s="15"/>
      <c r="LH55" s="14"/>
      <c r="LI55" s="15"/>
      <c r="LJ55" s="15"/>
      <c r="LK55" s="14"/>
      <c r="LL55" s="15"/>
      <c r="LM55" s="15"/>
      <c r="LN55" s="14"/>
      <c r="LO55" s="15"/>
      <c r="LP55" s="15"/>
      <c r="LQ55" s="14"/>
      <c r="LR55" s="15"/>
      <c r="LS55" s="15"/>
      <c r="LT55" s="14"/>
      <c r="LU55" s="15"/>
      <c r="LV55" s="15"/>
      <c r="LW55" s="14"/>
      <c r="LX55" s="15"/>
      <c r="LY55" s="15"/>
      <c r="LZ55" s="14"/>
      <c r="MA55" s="15"/>
      <c r="MB55" s="15"/>
      <c r="MC55" s="14"/>
      <c r="MD55" s="15"/>
      <c r="ME55" s="15"/>
      <c r="MF55" s="14"/>
      <c r="MG55" s="15"/>
      <c r="MH55" s="15"/>
      <c r="MI55" s="14"/>
      <c r="MJ55" s="15"/>
      <c r="MK55" s="15"/>
      <c r="ML55" s="14"/>
      <c r="MM55" s="15"/>
      <c r="MN55" s="15"/>
      <c r="MO55" s="14"/>
      <c r="MP55" s="15"/>
      <c r="MQ55" s="15"/>
      <c r="MR55" s="14"/>
      <c r="MS55" s="15"/>
      <c r="MT55" s="15"/>
      <c r="MU55" s="14"/>
      <c r="MV55" s="15"/>
      <c r="MW55" s="15"/>
      <c r="MX55" s="14"/>
      <c r="MY55" s="15"/>
      <c r="MZ55" s="15"/>
      <c r="NA55" s="14"/>
      <c r="NB55" s="15"/>
      <c r="NC55" s="15"/>
      <c r="ND55" s="14"/>
      <c r="NE55" s="15"/>
      <c r="NF55" s="15"/>
      <c r="NG55" s="14"/>
      <c r="NH55" s="15"/>
      <c r="NI55" s="15"/>
      <c r="NJ55" s="14"/>
      <c r="NK55" s="15"/>
      <c r="NL55" s="15"/>
      <c r="NM55" s="14"/>
      <c r="NN55" s="15"/>
      <c r="NO55" s="15"/>
      <c r="NP55" s="14"/>
      <c r="NQ55" s="15"/>
      <c r="NR55" s="15"/>
      <c r="NS55" s="14"/>
      <c r="NT55" s="15"/>
      <c r="NU55" s="15"/>
      <c r="NV55" s="14"/>
      <c r="NW55" s="15"/>
      <c r="NX55" s="15"/>
      <c r="NY55" s="14"/>
      <c r="NZ55" s="15"/>
      <c r="OA55" s="15"/>
      <c r="OB55" s="14"/>
      <c r="OC55" s="15"/>
      <c r="OD55" s="15"/>
      <c r="OE55" s="14"/>
      <c r="OF55" s="15"/>
      <c r="OG55" s="15"/>
      <c r="OH55" s="14"/>
      <c r="OI55" s="15"/>
      <c r="OJ55" s="15"/>
      <c r="OK55" s="14"/>
      <c r="OL55" s="15"/>
      <c r="OM55" s="15"/>
      <c r="ON55" s="14"/>
      <c r="OO55" s="15"/>
      <c r="OP55" s="15"/>
      <c r="OQ55" s="14"/>
      <c r="OR55" s="15"/>
      <c r="OS55" s="15"/>
      <c r="OT55" s="14"/>
      <c r="OU55" s="15"/>
      <c r="OV55" s="15"/>
      <c r="OW55" s="14"/>
      <c r="OX55" s="15"/>
      <c r="OY55" s="15"/>
      <c r="OZ55" s="14"/>
      <c r="PA55" s="15"/>
      <c r="PB55" s="15"/>
      <c r="PC55" s="14"/>
      <c r="PD55" s="15"/>
      <c r="PE55" s="15"/>
      <c r="PF55" s="14"/>
      <c r="PG55" s="15"/>
      <c r="PH55" s="15"/>
      <c r="PI55" s="14"/>
      <c r="PJ55" s="15"/>
      <c r="PK55" s="15"/>
      <c r="PL55" s="14"/>
      <c r="PM55" s="15"/>
      <c r="PN55" s="15"/>
      <c r="PO55" s="14"/>
      <c r="PP55" s="15"/>
      <c r="PQ55" s="15"/>
      <c r="PR55" s="14"/>
      <c r="PS55" s="15"/>
      <c r="PT55" s="15"/>
      <c r="PU55" s="14"/>
      <c r="PV55" s="15"/>
      <c r="PW55" s="15"/>
      <c r="PX55" s="14"/>
      <c r="PY55" s="15"/>
      <c r="PZ55" s="15"/>
      <c r="QA55" s="14"/>
      <c r="QB55" s="15"/>
      <c r="QC55" s="15"/>
      <c r="QD55" s="14"/>
      <c r="QE55" s="15"/>
      <c r="QF55" s="15"/>
      <c r="QG55" s="14"/>
      <c r="QH55" s="15"/>
      <c r="QI55" s="15"/>
      <c r="QJ55" s="14"/>
      <c r="QK55" s="15"/>
      <c r="QL55" s="15"/>
      <c r="QM55" s="14"/>
      <c r="QN55" s="15"/>
      <c r="QO55" s="15"/>
      <c r="QP55" s="14"/>
      <c r="QQ55" s="15"/>
      <c r="QR55" s="15"/>
      <c r="QS55" s="14"/>
      <c r="QT55" s="15"/>
      <c r="QU55" s="15"/>
      <c r="QV55" s="14"/>
      <c r="QW55" s="15"/>
      <c r="QX55" s="15"/>
      <c r="QY55" s="14"/>
      <c r="QZ55" s="15"/>
      <c r="RA55" s="15"/>
      <c r="RB55" s="14"/>
      <c r="RC55" s="15"/>
      <c r="RD55" s="15"/>
      <c r="RE55" s="14"/>
      <c r="RF55" s="15"/>
      <c r="RG55" s="15"/>
      <c r="RH55" s="14"/>
      <c r="RI55" s="15"/>
      <c r="RJ55" s="15"/>
      <c r="RK55" s="14"/>
      <c r="RL55" s="15"/>
      <c r="RM55" s="15"/>
      <c r="RN55" s="14"/>
      <c r="RO55" s="15"/>
      <c r="RP55" s="15"/>
      <c r="RQ55" s="14"/>
      <c r="RR55" s="15"/>
      <c r="RS55" s="15"/>
      <c r="RT55" s="14"/>
      <c r="RU55" s="15"/>
      <c r="RV55" s="15"/>
      <c r="RW55" s="14"/>
      <c r="RX55" s="15"/>
      <c r="RY55" s="15"/>
      <c r="RZ55" s="14"/>
      <c r="SA55" s="15"/>
      <c r="SB55" s="15"/>
      <c r="SC55" s="14"/>
      <c r="SD55" s="15"/>
      <c r="SE55" s="15"/>
      <c r="SF55" s="14"/>
      <c r="SG55" s="15"/>
      <c r="SH55" s="15"/>
      <c r="SI55" s="14"/>
      <c r="SJ55" s="15"/>
      <c r="SK55" s="15"/>
      <c r="SL55" s="14"/>
      <c r="SM55" s="15"/>
      <c r="SN55" s="15"/>
      <c r="SO55" s="14"/>
      <c r="SP55" s="15"/>
      <c r="SQ55" s="15"/>
      <c r="SR55" s="14"/>
      <c r="SS55" s="15"/>
      <c r="ST55" s="15"/>
      <c r="SU55" s="14"/>
      <c r="SV55" s="15"/>
      <c r="SW55" s="15"/>
      <c r="SX55" s="14"/>
      <c r="SY55" s="15"/>
      <c r="SZ55" s="15"/>
      <c r="TA55" s="14"/>
      <c r="TB55" s="15"/>
      <c r="TC55" s="15"/>
      <c r="TD55" s="14"/>
      <c r="TE55" s="15"/>
      <c r="TF55" s="15"/>
      <c r="TG55" s="14"/>
      <c r="TH55" s="15"/>
      <c r="TI55" s="15"/>
      <c r="TJ55" s="14"/>
      <c r="TK55" s="15"/>
      <c r="TL55" s="15"/>
      <c r="TM55" s="14"/>
      <c r="TN55" s="15"/>
      <c r="TO55" s="15"/>
      <c r="TP55" s="14"/>
      <c r="TQ55" s="15"/>
      <c r="TR55" s="15"/>
      <c r="TS55" s="14"/>
      <c r="TT55" s="15"/>
      <c r="TU55" s="15"/>
      <c r="TV55" s="14"/>
      <c r="TW55" s="15"/>
      <c r="TX55" s="15"/>
      <c r="TY55" s="14"/>
      <c r="TZ55" s="15"/>
      <c r="UA55" s="15"/>
      <c r="UB55" s="14"/>
      <c r="UC55" s="15"/>
      <c r="UD55" s="15"/>
      <c r="UE55" s="14"/>
      <c r="UF55" s="15"/>
      <c r="UG55" s="15"/>
      <c r="UH55" s="14"/>
      <c r="UI55" s="15"/>
      <c r="UJ55" s="15"/>
      <c r="UK55" s="14"/>
      <c r="UL55" s="15"/>
      <c r="UM55" s="15"/>
      <c r="UN55" s="14"/>
      <c r="UO55" s="15"/>
      <c r="UP55" s="15"/>
      <c r="UQ55" s="14"/>
      <c r="UR55" s="15"/>
      <c r="US55" s="15"/>
      <c r="UT55" s="14"/>
      <c r="UU55" s="15"/>
      <c r="UV55" s="15"/>
      <c r="UW55" s="14"/>
      <c r="UX55" s="15"/>
      <c r="UY55" s="15"/>
      <c r="UZ55" s="14"/>
      <c r="VA55" s="15"/>
      <c r="VB55" s="15"/>
      <c r="VC55" s="14"/>
      <c r="VD55" s="15"/>
      <c r="VE55" s="15"/>
      <c r="VF55" s="14"/>
      <c r="VG55" s="15"/>
      <c r="VH55" s="15"/>
      <c r="VI55" s="14"/>
      <c r="VJ55" s="15"/>
      <c r="VK55" s="15"/>
      <c r="VL55" s="14"/>
      <c r="VM55" s="15"/>
      <c r="VN55" s="15"/>
      <c r="VO55" s="14"/>
      <c r="VP55" s="15"/>
      <c r="VQ55" s="15"/>
      <c r="VR55" s="14"/>
      <c r="VS55" s="15"/>
      <c r="VT55" s="15"/>
      <c r="VU55" s="14"/>
      <c r="VV55" s="15"/>
      <c r="VW55" s="15"/>
      <c r="VX55" s="14"/>
      <c r="VY55" s="15"/>
      <c r="VZ55" s="15"/>
      <c r="WA55" s="14"/>
      <c r="WB55" s="15"/>
      <c r="WC55" s="15"/>
      <c r="WD55" s="14"/>
      <c r="WE55" s="15"/>
      <c r="WF55" s="15"/>
      <c r="WG55" s="14"/>
      <c r="WH55" s="15"/>
      <c r="WI55" s="15"/>
      <c r="WJ55" s="14"/>
      <c r="WK55" s="15"/>
      <c r="WL55" s="15"/>
      <c r="WM55" s="14"/>
      <c r="WN55" s="15"/>
      <c r="WO55" s="15"/>
      <c r="WP55" s="14"/>
      <c r="WQ55" s="15"/>
      <c r="WR55" s="15"/>
      <c r="WS55" s="14"/>
      <c r="WT55" s="15"/>
      <c r="WU55" s="15"/>
      <c r="WV55" s="14"/>
      <c r="WW55" s="15"/>
      <c r="WX55" s="15"/>
      <c r="WY55" s="14"/>
      <c r="WZ55" s="15"/>
      <c r="XA55" s="15"/>
      <c r="XB55" s="14"/>
      <c r="XC55" s="15"/>
      <c r="XD55" s="15"/>
      <c r="XE55" s="14"/>
      <c r="XF55" s="15"/>
      <c r="XG55" s="15"/>
      <c r="XH55" s="14"/>
      <c r="XI55" s="15"/>
      <c r="XJ55" s="15"/>
      <c r="XK55" s="14"/>
      <c r="XL55" s="15"/>
      <c r="XM55" s="15"/>
      <c r="XN55" s="14"/>
      <c r="XO55" s="15"/>
      <c r="XP55" s="15"/>
      <c r="XQ55" s="14"/>
      <c r="XR55" s="15"/>
      <c r="XS55" s="15"/>
      <c r="XT55" s="14"/>
      <c r="XU55" s="15"/>
      <c r="XV55" s="15"/>
      <c r="XW55" s="14"/>
      <c r="XX55" s="15"/>
      <c r="XY55" s="15"/>
      <c r="XZ55" s="14"/>
      <c r="YA55" s="15"/>
      <c r="YB55" s="15"/>
      <c r="YC55" s="14"/>
      <c r="YD55" s="15"/>
      <c r="YE55" s="15"/>
      <c r="YF55" s="14"/>
      <c r="YG55" s="15"/>
      <c r="YH55" s="15"/>
      <c r="YI55" s="14"/>
      <c r="YJ55" s="15"/>
      <c r="YK55" s="15"/>
      <c r="YL55" s="14"/>
      <c r="YM55" s="15"/>
      <c r="YN55" s="15"/>
      <c r="YO55" s="14"/>
      <c r="YP55" s="15"/>
      <c r="YQ55" s="15"/>
      <c r="YR55" s="14"/>
      <c r="YS55" s="15"/>
      <c r="YT55" s="15"/>
      <c r="YU55" s="14"/>
      <c r="YV55" s="15"/>
      <c r="YW55" s="15"/>
      <c r="YX55" s="14"/>
      <c r="YY55" s="15"/>
      <c r="YZ55" s="15"/>
      <c r="ZA55" s="14"/>
      <c r="ZB55" s="15"/>
      <c r="ZC55" s="15"/>
      <c r="ZD55" s="14"/>
      <c r="ZE55" s="15"/>
      <c r="ZF55" s="15"/>
      <c r="ZG55" s="14"/>
      <c r="ZH55" s="15"/>
      <c r="ZI55" s="15"/>
      <c r="ZJ55" s="14"/>
      <c r="ZK55" s="15"/>
      <c r="ZL55" s="15"/>
      <c r="ZM55" s="14"/>
      <c r="ZN55" s="15"/>
      <c r="ZO55" s="15"/>
      <c r="ZP55" s="14"/>
      <c r="ZQ55" s="15"/>
      <c r="ZR55" s="15"/>
      <c r="ZS55" s="14"/>
      <c r="ZT55" s="15"/>
      <c r="ZU55" s="15"/>
      <c r="ZV55" s="14"/>
      <c r="ZW55" s="15"/>
      <c r="ZX55" s="15"/>
      <c r="ZY55" s="14"/>
      <c r="ZZ55" s="15"/>
      <c r="AAA55" s="15"/>
      <c r="AAB55" s="14"/>
      <c r="AAC55" s="15"/>
      <c r="AAD55" s="15"/>
      <c r="AAE55" s="14"/>
      <c r="AAF55" s="15"/>
      <c r="AAG55" s="15"/>
      <c r="AAH55" s="14"/>
      <c r="AAI55" s="15"/>
      <c r="AAJ55" s="15"/>
      <c r="AAK55" s="14"/>
      <c r="AAL55" s="15"/>
      <c r="AAM55" s="15"/>
      <c r="AAN55" s="14"/>
      <c r="AAO55" s="15"/>
      <c r="AAP55" s="15"/>
      <c r="AAQ55" s="14"/>
      <c r="AAR55" s="15"/>
      <c r="AAS55" s="15"/>
      <c r="AAT55" s="14"/>
      <c r="AAU55" s="15"/>
      <c r="AAV55" s="15"/>
      <c r="AAW55" s="14"/>
      <c r="AAX55" s="15"/>
      <c r="AAY55" s="15"/>
      <c r="AAZ55" s="14"/>
      <c r="ABA55" s="15"/>
      <c r="ABB55" s="15"/>
      <c r="ABC55" s="14"/>
      <c r="ABD55" s="15"/>
      <c r="ABE55" s="15"/>
      <c r="ABF55" s="14"/>
      <c r="ABG55" s="15"/>
      <c r="ABH55" s="15"/>
      <c r="ABI55" s="14"/>
      <c r="ABJ55" s="15"/>
      <c r="ABK55" s="15"/>
      <c r="ABL55" s="14"/>
      <c r="ABM55" s="15"/>
      <c r="ABN55" s="15"/>
      <c r="ABO55" s="14"/>
      <c r="ABP55" s="15"/>
      <c r="ABQ55" s="15"/>
      <c r="ABR55" s="14"/>
      <c r="ABS55" s="15"/>
      <c r="ABT55" s="15"/>
      <c r="ABU55" s="14"/>
      <c r="ABV55" s="15"/>
      <c r="ABW55" s="15"/>
      <c r="ABX55" s="14"/>
      <c r="ABY55" s="15"/>
      <c r="ABZ55" s="15"/>
      <c r="ACA55" s="14"/>
      <c r="ACB55" s="15"/>
      <c r="ACC55" s="15"/>
      <c r="ACD55" s="14"/>
      <c r="ACE55" s="15"/>
      <c r="ACF55" s="15"/>
      <c r="ACG55" s="14"/>
      <c r="ACH55" s="15"/>
      <c r="ACI55" s="15"/>
      <c r="ACJ55" s="14"/>
      <c r="ACK55" s="15"/>
      <c r="ACL55" s="15"/>
      <c r="ACM55" s="14"/>
      <c r="ACN55" s="15"/>
      <c r="ACO55" s="15"/>
      <c r="ACP55" s="14"/>
      <c r="ACQ55" s="15"/>
      <c r="ACR55" s="15"/>
      <c r="ACS55" s="14"/>
      <c r="ACT55" s="15"/>
      <c r="ACU55" s="15"/>
      <c r="ACV55" s="14"/>
      <c r="ACW55" s="15"/>
      <c r="ACX55" s="15"/>
      <c r="ACY55" s="14"/>
      <c r="ACZ55" s="15"/>
      <c r="ADA55" s="15"/>
      <c r="ADB55" s="14"/>
      <c r="ADC55" s="15"/>
      <c r="ADD55" s="15"/>
      <c r="ADE55" s="14"/>
      <c r="ADF55" s="15"/>
      <c r="ADG55" s="15"/>
      <c r="ADH55" s="14"/>
      <c r="ADI55" s="15"/>
      <c r="ADJ55" s="15"/>
      <c r="ADK55" s="14"/>
      <c r="ADL55" s="15"/>
      <c r="ADM55" s="15"/>
      <c r="ADN55" s="14"/>
      <c r="ADO55" s="15"/>
      <c r="ADP55" s="15"/>
      <c r="ADQ55" s="14"/>
      <c r="ADR55" s="15"/>
      <c r="ADS55" s="15"/>
      <c r="ADT55" s="14"/>
      <c r="ADU55" s="15"/>
      <c r="ADV55" s="15"/>
      <c r="ADW55" s="14"/>
      <c r="ADX55" s="15"/>
      <c r="ADY55" s="15"/>
      <c r="ADZ55" s="14"/>
      <c r="AEA55" s="15"/>
      <c r="AEB55" s="15"/>
      <c r="AEC55" s="14"/>
      <c r="AED55" s="15"/>
      <c r="AEE55" s="15"/>
      <c r="AEF55" s="14"/>
      <c r="AEG55" s="15"/>
      <c r="AEH55" s="15"/>
      <c r="AEI55" s="14"/>
      <c r="AEJ55" s="15"/>
      <c r="AEK55" s="15"/>
      <c r="AEL55" s="14"/>
      <c r="AEM55" s="15"/>
      <c r="AEN55" s="15"/>
      <c r="AEO55" s="14"/>
      <c r="AEP55" s="15"/>
      <c r="AEQ55" s="15"/>
      <c r="AER55" s="14"/>
      <c r="AES55" s="15"/>
      <c r="AET55" s="15"/>
      <c r="AEU55" s="14"/>
      <c r="AEV55" s="15"/>
      <c r="AEW55" s="15"/>
      <c r="AEX55" s="14"/>
      <c r="AEY55" s="15"/>
      <c r="AEZ55" s="15"/>
      <c r="AFA55" s="14"/>
      <c r="AFB55" s="15"/>
      <c r="AFC55" s="15"/>
      <c r="AFD55" s="14"/>
      <c r="AFE55" s="15"/>
      <c r="AFF55" s="15"/>
      <c r="AFG55" s="14"/>
      <c r="AFH55" s="15"/>
      <c r="AFI55" s="15"/>
      <c r="AFJ55" s="14"/>
      <c r="AFK55" s="15"/>
      <c r="AFL55" s="15"/>
      <c r="AFM55" s="14"/>
      <c r="AFN55" s="15"/>
      <c r="AFO55" s="15"/>
      <c r="AFP55" s="14"/>
      <c r="AFQ55" s="15"/>
      <c r="AFR55" s="15"/>
      <c r="AFS55" s="14"/>
      <c r="AFT55" s="15"/>
      <c r="AFU55" s="15"/>
      <c r="AFV55" s="14"/>
      <c r="AFW55" s="15"/>
      <c r="AFX55" s="15"/>
      <c r="AFY55" s="14"/>
      <c r="AFZ55" s="15"/>
      <c r="AGA55" s="15"/>
      <c r="AGB55" s="14"/>
      <c r="AGC55" s="15"/>
      <c r="AGD55" s="15"/>
      <c r="AGE55" s="14"/>
      <c r="AGF55" s="15"/>
      <c r="AGG55" s="15"/>
      <c r="AGH55" s="14"/>
      <c r="AGI55" s="15"/>
      <c r="AGJ55" s="15"/>
      <c r="AGK55" s="14"/>
      <c r="AGL55" s="15"/>
      <c r="AGM55" s="15"/>
      <c r="AGN55" s="14"/>
      <c r="AGO55" s="15"/>
      <c r="AGP55" s="15"/>
      <c r="AGQ55" s="14"/>
      <c r="AGR55" s="15"/>
      <c r="AGS55" s="15"/>
      <c r="AGT55" s="14"/>
      <c r="AGU55" s="15"/>
      <c r="AGV55" s="15"/>
      <c r="AGW55" s="14"/>
      <c r="AGX55" s="15"/>
      <c r="AGY55" s="15"/>
      <c r="AGZ55" s="14"/>
      <c r="AHA55" s="15"/>
      <c r="AHB55" s="15"/>
      <c r="AHC55" s="14"/>
      <c r="AHD55" s="15"/>
      <c r="AHE55" s="15"/>
      <c r="AHF55" s="14"/>
      <c r="AHG55" s="15"/>
      <c r="AHH55" s="15"/>
      <c r="AHI55" s="14"/>
      <c r="AHJ55" s="15"/>
      <c r="AHK55" s="15"/>
      <c r="AHL55" s="14"/>
      <c r="AHM55" s="15"/>
      <c r="AHN55" s="15"/>
      <c r="AHO55" s="14"/>
      <c r="AHP55" s="15"/>
      <c r="AHQ55" s="15"/>
      <c r="AHR55" s="14"/>
      <c r="AHS55" s="15"/>
      <c r="AHT55" s="15"/>
      <c r="AHU55" s="14"/>
      <c r="AHV55" s="15"/>
      <c r="AHW55" s="15"/>
      <c r="AHX55" s="14"/>
      <c r="AHY55" s="15"/>
      <c r="AHZ55" s="15"/>
      <c r="AIA55" s="14"/>
      <c r="AIB55" s="15"/>
      <c r="AIC55" s="15"/>
      <c r="AID55" s="14"/>
      <c r="AIE55" s="15"/>
      <c r="AIF55" s="15"/>
      <c r="AIG55" s="14"/>
      <c r="AIH55" s="15"/>
      <c r="AII55" s="15"/>
      <c r="AIJ55" s="14"/>
      <c r="AIK55" s="15"/>
      <c r="AIL55" s="15"/>
      <c r="AIM55" s="14"/>
      <c r="AIN55" s="15"/>
      <c r="AIO55" s="15"/>
      <c r="AIP55" s="14"/>
      <c r="AIQ55" s="15"/>
      <c r="AIR55" s="15"/>
      <c r="AIS55" s="14"/>
      <c r="AIT55" s="15"/>
      <c r="AIU55" s="15"/>
      <c r="AIV55" s="14"/>
      <c r="AIW55" s="15"/>
      <c r="AIX55" s="15"/>
      <c r="AIY55" s="14"/>
      <c r="AIZ55" s="15"/>
      <c r="AJA55" s="15"/>
      <c r="AJB55" s="14"/>
      <c r="AJC55" s="15"/>
      <c r="AJD55" s="15"/>
      <c r="AJE55" s="14"/>
      <c r="AJF55" s="15"/>
      <c r="AJG55" s="15"/>
      <c r="AJH55" s="14"/>
      <c r="AJI55" s="15"/>
      <c r="AJJ55" s="15"/>
      <c r="AJK55" s="14"/>
      <c r="AJL55" s="15"/>
      <c r="AJM55" s="15"/>
      <c r="AJN55" s="14"/>
      <c r="AJO55" s="15"/>
      <c r="AJP55" s="15"/>
      <c r="AJQ55" s="14"/>
      <c r="AJR55" s="15"/>
      <c r="AJS55" s="15"/>
      <c r="AJT55" s="14"/>
      <c r="AJU55" s="15"/>
      <c r="AJV55" s="15"/>
      <c r="AJW55" s="14"/>
      <c r="AJX55" s="15"/>
      <c r="AJY55" s="15"/>
      <c r="AJZ55" s="14"/>
      <c r="AKA55" s="15"/>
      <c r="AKB55" s="15"/>
      <c r="AKC55" s="14"/>
      <c r="AKD55" s="15"/>
      <c r="AKE55" s="15"/>
      <c r="AKF55" s="14"/>
      <c r="AKG55" s="15"/>
      <c r="AKH55" s="15"/>
      <c r="AKI55" s="14"/>
      <c r="AKJ55" s="15"/>
      <c r="AKK55" s="15"/>
      <c r="AKL55" s="14"/>
      <c r="AKM55" s="15"/>
      <c r="AKN55" s="15"/>
      <c r="AKO55" s="14"/>
      <c r="AKP55" s="15"/>
      <c r="AKQ55" s="15"/>
      <c r="AKR55" s="14"/>
      <c r="AKS55" s="15"/>
      <c r="AKT55" s="15"/>
      <c r="AKU55" s="14"/>
      <c r="AKV55" s="15"/>
      <c r="AKW55" s="15"/>
      <c r="AKX55" s="14"/>
      <c r="AKY55" s="15"/>
      <c r="AKZ55" s="15"/>
      <c r="ALA55" s="14"/>
      <c r="ALB55" s="15"/>
      <c r="ALC55" s="15"/>
      <c r="ALD55" s="14"/>
      <c r="ALE55" s="15"/>
      <c r="ALF55" s="15"/>
      <c r="ALG55" s="14"/>
      <c r="ALH55" s="15"/>
      <c r="ALI55" s="15"/>
      <c r="ALJ55" s="14"/>
      <c r="ALK55" s="15"/>
      <c r="ALL55" s="15"/>
      <c r="ALM55" s="14"/>
      <c r="ALN55" s="15"/>
      <c r="ALO55" s="15"/>
      <c r="ALP55" s="14"/>
      <c r="ALQ55" s="15"/>
      <c r="ALR55" s="15"/>
      <c r="ALS55" s="14"/>
      <c r="ALT55" s="15"/>
      <c r="ALU55" s="15"/>
      <c r="ALV55" s="14"/>
      <c r="ALW55" s="15"/>
      <c r="ALX55" s="15"/>
      <c r="ALY55" s="14"/>
      <c r="ALZ55" s="15"/>
      <c r="AMA55" s="15"/>
      <c r="AMB55" s="14"/>
      <c r="AMC55" s="15"/>
      <c r="AMD55" s="15"/>
      <c r="AME55" s="14"/>
      <c r="AMF55" s="15"/>
      <c r="AMG55" s="15"/>
      <c r="AMH55" s="14"/>
      <c r="AMI55" s="15"/>
      <c r="AMJ55" s="15"/>
      <c r="AMK55" s="14"/>
      <c r="AML55" s="15"/>
      <c r="AMM55" s="15"/>
      <c r="AMN55" s="14"/>
      <c r="AMO55" s="15"/>
      <c r="AMP55" s="15"/>
      <c r="AMQ55" s="14"/>
      <c r="AMR55" s="15"/>
      <c r="AMS55" s="15"/>
      <c r="AMT55" s="14"/>
      <c r="AMU55" s="15"/>
      <c r="AMV55" s="15"/>
      <c r="AMW55" s="14"/>
      <c r="AMX55" s="15"/>
      <c r="AMY55" s="15"/>
      <c r="AMZ55" s="14"/>
      <c r="ANA55" s="15"/>
      <c r="ANB55" s="15"/>
      <c r="ANC55" s="14"/>
      <c r="AND55" s="15"/>
      <c r="ANE55" s="15"/>
      <c r="ANF55" s="14"/>
      <c r="ANG55" s="15"/>
      <c r="ANH55" s="15"/>
      <c r="ANI55" s="14"/>
      <c r="ANJ55" s="15"/>
      <c r="ANK55" s="15"/>
      <c r="ANL55" s="14"/>
      <c r="ANM55" s="15"/>
      <c r="ANN55" s="15"/>
      <c r="ANO55" s="14"/>
      <c r="ANP55" s="15"/>
      <c r="ANQ55" s="15"/>
      <c r="ANR55" s="14"/>
      <c r="ANS55" s="15"/>
      <c r="ANT55" s="15"/>
      <c r="ANU55" s="14"/>
      <c r="ANV55" s="15"/>
      <c r="ANW55" s="15"/>
      <c r="ANX55" s="14"/>
      <c r="ANY55" s="15"/>
      <c r="ANZ55" s="15"/>
      <c r="AOA55" s="14"/>
      <c r="AOB55" s="15"/>
      <c r="AOC55" s="15"/>
      <c r="AOD55" s="14"/>
      <c r="AOE55" s="15"/>
      <c r="AOF55" s="15"/>
      <c r="AOG55" s="14"/>
      <c r="AOH55" s="15"/>
      <c r="AOI55" s="15"/>
      <c r="AOJ55" s="14"/>
      <c r="AOK55" s="15"/>
      <c r="AOL55" s="15"/>
      <c r="AOM55" s="14"/>
      <c r="AON55" s="15"/>
      <c r="AOO55" s="15"/>
      <c r="AOP55" s="14"/>
      <c r="AOQ55" s="15"/>
      <c r="AOR55" s="15"/>
      <c r="AOS55" s="14"/>
      <c r="AOT55" s="15"/>
      <c r="AOU55" s="15"/>
      <c r="AOV55" s="14"/>
      <c r="AOW55" s="15"/>
      <c r="AOX55" s="15"/>
      <c r="AOY55" s="14"/>
      <c r="AOZ55" s="15"/>
      <c r="APA55" s="15"/>
      <c r="APB55" s="14"/>
      <c r="APC55" s="15"/>
      <c r="APD55" s="15"/>
      <c r="APE55" s="14"/>
      <c r="APF55" s="15"/>
      <c r="APG55" s="15"/>
      <c r="APH55" s="14"/>
      <c r="API55" s="15"/>
      <c r="APJ55" s="15"/>
      <c r="APK55" s="14"/>
      <c r="APL55" s="15"/>
      <c r="APM55" s="15"/>
      <c r="APN55" s="14"/>
      <c r="APO55" s="15"/>
      <c r="APP55" s="15"/>
      <c r="APQ55" s="14"/>
      <c r="APR55" s="15"/>
      <c r="APS55" s="15"/>
      <c r="APT55" s="14"/>
      <c r="APU55" s="15"/>
      <c r="APV55" s="15"/>
      <c r="APW55" s="14"/>
      <c r="APX55" s="15"/>
      <c r="APY55" s="15"/>
      <c r="APZ55" s="14"/>
      <c r="AQA55" s="15"/>
      <c r="AQB55" s="15"/>
      <c r="AQC55" s="14"/>
      <c r="AQD55" s="15"/>
      <c r="AQE55" s="15"/>
      <c r="AQF55" s="14"/>
      <c r="AQG55" s="15"/>
      <c r="AQH55" s="15"/>
      <c r="AQI55" s="14"/>
      <c r="AQJ55" s="15"/>
      <c r="AQK55" s="15"/>
      <c r="AQL55" s="14"/>
      <c r="AQM55" s="15"/>
      <c r="AQN55" s="15"/>
      <c r="AQO55" s="14"/>
      <c r="AQP55" s="15"/>
      <c r="AQQ55" s="15"/>
      <c r="AQR55" s="14"/>
      <c r="AQS55" s="15"/>
      <c r="AQT55" s="15"/>
      <c r="AQU55" s="14"/>
      <c r="AQV55" s="15"/>
      <c r="AQW55" s="15"/>
      <c r="AQX55" s="14"/>
      <c r="AQY55" s="15"/>
      <c r="AQZ55" s="15"/>
      <c r="ARA55" s="14"/>
      <c r="ARB55" s="15"/>
      <c r="ARC55" s="15"/>
      <c r="ARD55" s="14"/>
      <c r="ARE55" s="15"/>
      <c r="ARF55" s="15"/>
      <c r="ARG55" s="14"/>
      <c r="ARH55" s="15"/>
      <c r="ARI55" s="15"/>
      <c r="ARJ55" s="14"/>
      <c r="ARK55" s="15"/>
      <c r="ARL55" s="15"/>
      <c r="ARM55" s="14"/>
      <c r="ARN55" s="15"/>
      <c r="ARO55" s="15"/>
      <c r="ARP55" s="14"/>
      <c r="ARQ55" s="15"/>
      <c r="ARR55" s="15"/>
      <c r="ARS55" s="14"/>
      <c r="ART55" s="15"/>
      <c r="ARU55" s="15"/>
      <c r="ARV55" s="14"/>
      <c r="ARW55" s="15"/>
      <c r="ARX55" s="15"/>
      <c r="ARY55" s="14"/>
      <c r="ARZ55" s="15"/>
      <c r="ASA55" s="15"/>
      <c r="ASB55" s="14"/>
      <c r="ASC55" s="15"/>
      <c r="ASD55" s="15"/>
      <c r="ASE55" s="14"/>
      <c r="ASF55" s="15"/>
      <c r="ASG55" s="15"/>
      <c r="ASH55" s="14"/>
      <c r="ASI55" s="15"/>
      <c r="ASJ55" s="15"/>
      <c r="ASK55" s="14"/>
      <c r="ASL55" s="15"/>
      <c r="ASM55" s="15"/>
      <c r="ASN55" s="14"/>
      <c r="ASO55" s="15"/>
      <c r="ASP55" s="15"/>
      <c r="ASQ55" s="14"/>
      <c r="ASR55" s="15"/>
      <c r="ASS55" s="15"/>
      <c r="AST55" s="14"/>
      <c r="ASU55" s="15"/>
      <c r="ASV55" s="15"/>
      <c r="ASW55" s="14"/>
      <c r="ASX55" s="15"/>
      <c r="ASY55" s="15"/>
      <c r="ASZ55" s="14"/>
      <c r="ATA55" s="15"/>
      <c r="ATB55" s="15"/>
      <c r="ATC55" s="14"/>
      <c r="ATD55" s="15"/>
      <c r="ATE55" s="15"/>
      <c r="ATF55" s="14"/>
      <c r="ATG55" s="15"/>
      <c r="ATH55" s="15"/>
      <c r="ATI55" s="14"/>
      <c r="ATJ55" s="15"/>
      <c r="ATK55" s="15"/>
      <c r="ATL55" s="14"/>
      <c r="ATM55" s="15"/>
      <c r="ATN55" s="15"/>
      <c r="ATO55" s="14"/>
      <c r="ATP55" s="15"/>
      <c r="ATQ55" s="15"/>
      <c r="ATR55" s="14"/>
      <c r="ATS55" s="15"/>
      <c r="ATT55" s="15"/>
      <c r="ATU55" s="14"/>
      <c r="ATV55" s="15"/>
      <c r="ATW55" s="15"/>
      <c r="ATX55" s="14"/>
      <c r="ATY55" s="15"/>
      <c r="ATZ55" s="15"/>
      <c r="AUA55" s="14"/>
      <c r="AUB55" s="15"/>
      <c r="AUC55" s="15"/>
      <c r="AUD55" s="14"/>
      <c r="AUE55" s="15"/>
      <c r="AUF55" s="15"/>
      <c r="AUG55" s="14"/>
      <c r="AUH55" s="15"/>
      <c r="AUI55" s="15"/>
      <c r="AUJ55" s="14"/>
      <c r="AUK55" s="15"/>
      <c r="AUL55" s="15"/>
      <c r="AUM55" s="14"/>
      <c r="AUN55" s="15"/>
      <c r="AUO55" s="15"/>
      <c r="AUP55" s="14"/>
      <c r="AUQ55" s="15"/>
      <c r="AUR55" s="15"/>
      <c r="AUS55" s="14"/>
      <c r="AUT55" s="15"/>
      <c r="AUU55" s="15"/>
      <c r="AUV55" s="14"/>
      <c r="AUW55" s="15"/>
      <c r="AUX55" s="15"/>
      <c r="AUY55" s="14"/>
      <c r="AUZ55" s="15"/>
      <c r="AVA55" s="15"/>
      <c r="AVB55" s="14"/>
      <c r="AVC55" s="15"/>
      <c r="AVD55" s="15"/>
      <c r="AVE55" s="14"/>
      <c r="AVF55" s="15"/>
      <c r="AVG55" s="15"/>
      <c r="AVH55" s="14"/>
      <c r="AVI55" s="15"/>
      <c r="AVJ55" s="15"/>
      <c r="AVK55" s="14"/>
      <c r="AVL55" s="15"/>
      <c r="AVM55" s="15"/>
      <c r="AVN55" s="14"/>
      <c r="AVO55" s="15"/>
      <c r="AVP55" s="15"/>
      <c r="AVQ55" s="14"/>
      <c r="AVR55" s="15"/>
      <c r="AVS55" s="15"/>
      <c r="AVT55" s="14"/>
      <c r="AVU55" s="15"/>
      <c r="AVV55" s="15"/>
      <c r="AVW55" s="14"/>
      <c r="AVX55" s="15"/>
      <c r="AVY55" s="15"/>
      <c r="AVZ55" s="14"/>
      <c r="AWA55" s="15"/>
      <c r="AWB55" s="15"/>
      <c r="AWC55" s="14"/>
      <c r="AWD55" s="15"/>
      <c r="AWE55" s="15"/>
      <c r="AWF55" s="14"/>
      <c r="AWG55" s="15"/>
      <c r="AWH55" s="15"/>
      <c r="AWI55" s="14"/>
      <c r="AWJ55" s="15"/>
      <c r="AWK55" s="15"/>
      <c r="AWL55" s="14"/>
      <c r="AWM55" s="15"/>
      <c r="AWN55" s="15"/>
      <c r="AWO55" s="14"/>
      <c r="AWP55" s="15"/>
      <c r="AWQ55" s="15"/>
      <c r="AWR55" s="14"/>
      <c r="AWS55" s="15"/>
      <c r="AWT55" s="15"/>
      <c r="AWU55" s="14"/>
      <c r="AWV55" s="15"/>
      <c r="AWW55" s="15"/>
      <c r="AWX55" s="14"/>
      <c r="AWY55" s="15"/>
      <c r="AWZ55" s="15"/>
      <c r="AXA55" s="14"/>
      <c r="AXB55" s="15"/>
      <c r="AXC55" s="15"/>
      <c r="AXD55" s="14"/>
      <c r="AXE55" s="15"/>
      <c r="AXF55" s="15"/>
      <c r="AXG55" s="14"/>
      <c r="AXH55" s="15"/>
      <c r="AXI55" s="15"/>
      <c r="AXJ55" s="14"/>
      <c r="AXK55" s="15"/>
      <c r="AXL55" s="15"/>
      <c r="AXM55" s="14"/>
      <c r="AXN55" s="15"/>
      <c r="AXO55" s="15"/>
      <c r="AXP55" s="14"/>
      <c r="AXQ55" s="15"/>
      <c r="AXR55" s="15"/>
      <c r="AXS55" s="14"/>
      <c r="AXT55" s="15"/>
      <c r="AXU55" s="15"/>
      <c r="AXV55" s="14"/>
      <c r="AXW55" s="15"/>
      <c r="AXX55" s="15"/>
      <c r="AXY55" s="14"/>
      <c r="AXZ55" s="15"/>
      <c r="AYA55" s="15"/>
      <c r="AYB55" s="14"/>
      <c r="AYC55" s="15"/>
      <c r="AYD55" s="15"/>
      <c r="AYE55" s="14"/>
      <c r="AYF55" s="15"/>
      <c r="AYG55" s="15"/>
      <c r="AYH55" s="14"/>
      <c r="AYI55" s="15"/>
      <c r="AYJ55" s="15"/>
      <c r="AYK55" s="14"/>
      <c r="AYL55" s="15"/>
      <c r="AYM55" s="15"/>
      <c r="AYN55" s="14"/>
      <c r="AYO55" s="15"/>
      <c r="AYP55" s="15"/>
      <c r="AYQ55" s="14"/>
      <c r="AYR55" s="15"/>
      <c r="AYS55" s="15"/>
      <c r="AYT55" s="14"/>
      <c r="AYU55" s="15"/>
      <c r="AYV55" s="15"/>
      <c r="AYW55" s="14"/>
      <c r="AYX55" s="15"/>
      <c r="AYY55" s="15"/>
      <c r="AYZ55" s="14"/>
      <c r="AZA55" s="15"/>
      <c r="AZB55" s="15"/>
      <c r="AZC55" s="14"/>
      <c r="AZD55" s="15"/>
      <c r="AZE55" s="15"/>
      <c r="AZF55" s="14"/>
      <c r="AZG55" s="15"/>
      <c r="AZH55" s="15"/>
      <c r="AZI55" s="14"/>
      <c r="AZJ55" s="15"/>
      <c r="AZK55" s="15"/>
      <c r="AZL55" s="14"/>
      <c r="AZM55" s="15"/>
      <c r="AZN55" s="15"/>
      <c r="AZO55" s="14"/>
      <c r="AZP55" s="15"/>
      <c r="AZQ55" s="15"/>
      <c r="AZR55" s="14"/>
      <c r="AZS55" s="15"/>
      <c r="AZT55" s="15"/>
      <c r="AZU55" s="14"/>
      <c r="AZV55" s="15"/>
      <c r="AZW55" s="15"/>
      <c r="AZX55" s="14"/>
      <c r="AZY55" s="15"/>
      <c r="AZZ55" s="15"/>
      <c r="BAA55" s="14"/>
      <c r="BAB55" s="15"/>
      <c r="BAC55" s="15"/>
      <c r="BAD55" s="14"/>
      <c r="BAE55" s="15"/>
      <c r="BAF55" s="15"/>
      <c r="BAG55" s="14"/>
      <c r="BAH55" s="15"/>
      <c r="BAI55" s="15"/>
      <c r="BAJ55" s="14"/>
      <c r="BAK55" s="15"/>
      <c r="BAL55" s="15"/>
      <c r="BAM55" s="14"/>
      <c r="BAN55" s="15"/>
      <c r="BAO55" s="15"/>
      <c r="BAP55" s="14"/>
      <c r="BAQ55" s="15"/>
      <c r="BAR55" s="15"/>
      <c r="BAS55" s="14"/>
      <c r="BAT55" s="15"/>
      <c r="BAU55" s="15"/>
      <c r="BAV55" s="14"/>
      <c r="BAW55" s="15"/>
      <c r="BAX55" s="15"/>
      <c r="BAY55" s="14"/>
      <c r="BAZ55" s="15"/>
      <c r="BBA55" s="15"/>
      <c r="BBB55" s="14"/>
      <c r="BBC55" s="15"/>
      <c r="BBD55" s="15"/>
      <c r="BBE55" s="14"/>
      <c r="BBF55" s="15"/>
      <c r="BBG55" s="15"/>
      <c r="BBH55" s="14"/>
      <c r="BBI55" s="15"/>
      <c r="BBJ55" s="15"/>
      <c r="BBK55" s="14"/>
      <c r="BBL55" s="15"/>
      <c r="BBM55" s="15"/>
      <c r="BBN55" s="14"/>
      <c r="BBO55" s="15"/>
      <c r="BBP55" s="15"/>
      <c r="BBQ55" s="14"/>
      <c r="BBR55" s="15"/>
      <c r="BBS55" s="15"/>
      <c r="BBT55" s="14"/>
      <c r="BBU55" s="15"/>
      <c r="BBV55" s="15"/>
      <c r="BBW55" s="14"/>
      <c r="BBX55" s="15"/>
      <c r="BBY55" s="15"/>
      <c r="BBZ55" s="14"/>
      <c r="BCA55" s="15"/>
      <c r="BCB55" s="15"/>
      <c r="BCC55" s="14"/>
      <c r="BCD55" s="15"/>
      <c r="BCE55" s="15"/>
      <c r="BCF55" s="14"/>
      <c r="BCG55" s="15"/>
      <c r="BCH55" s="15"/>
      <c r="BCI55" s="14"/>
      <c r="BCJ55" s="15"/>
      <c r="BCK55" s="15"/>
      <c r="BCL55" s="14"/>
      <c r="BCM55" s="15"/>
      <c r="BCN55" s="15"/>
      <c r="BCO55" s="14"/>
      <c r="BCP55" s="15"/>
      <c r="BCQ55" s="15"/>
      <c r="BCR55" s="14"/>
      <c r="BCS55" s="15"/>
      <c r="BCT55" s="15"/>
      <c r="BCU55" s="14"/>
      <c r="BCV55" s="15"/>
      <c r="BCW55" s="15"/>
      <c r="BCX55" s="14"/>
      <c r="BCY55" s="15"/>
      <c r="BCZ55" s="15"/>
      <c r="BDA55" s="14"/>
      <c r="BDB55" s="15"/>
      <c r="BDC55" s="15"/>
      <c r="BDD55" s="14"/>
      <c r="BDE55" s="15"/>
      <c r="BDF55" s="15"/>
      <c r="BDG55" s="14"/>
      <c r="BDH55" s="15"/>
      <c r="BDI55" s="15"/>
      <c r="BDJ55" s="14"/>
      <c r="BDK55" s="15"/>
      <c r="BDL55" s="15"/>
      <c r="BDM55" s="14"/>
      <c r="BDN55" s="15"/>
      <c r="BDO55" s="15"/>
      <c r="BDP55" s="14"/>
      <c r="BDQ55" s="15"/>
      <c r="BDR55" s="15"/>
      <c r="BDS55" s="14"/>
      <c r="BDT55" s="15"/>
      <c r="BDU55" s="15"/>
      <c r="BDV55" s="14"/>
      <c r="BDW55" s="15"/>
      <c r="BDX55" s="15"/>
      <c r="BDY55" s="14"/>
      <c r="BDZ55" s="15"/>
      <c r="BEA55" s="15"/>
      <c r="BEB55" s="14"/>
      <c r="BEC55" s="15"/>
      <c r="BED55" s="15"/>
      <c r="BEE55" s="14"/>
      <c r="BEF55" s="15"/>
      <c r="BEG55" s="15"/>
      <c r="BEH55" s="14"/>
      <c r="BEI55" s="15"/>
      <c r="BEJ55" s="15"/>
      <c r="BEK55" s="14"/>
      <c r="BEL55" s="15"/>
      <c r="BEM55" s="15"/>
      <c r="BEN55" s="14"/>
      <c r="BEO55" s="15"/>
      <c r="BEP55" s="15"/>
      <c r="BEQ55" s="14"/>
      <c r="BER55" s="15"/>
      <c r="BES55" s="15"/>
      <c r="BET55" s="14"/>
      <c r="BEU55" s="15"/>
      <c r="BEV55" s="15"/>
      <c r="BEW55" s="14"/>
      <c r="BEX55" s="15"/>
      <c r="BEY55" s="15"/>
      <c r="BEZ55" s="14"/>
      <c r="BFA55" s="15"/>
      <c r="BFB55" s="15"/>
      <c r="BFC55" s="14"/>
      <c r="BFD55" s="15"/>
      <c r="BFE55" s="15"/>
      <c r="BFF55" s="14"/>
      <c r="BFG55" s="15"/>
      <c r="BFH55" s="15"/>
      <c r="BFI55" s="14"/>
      <c r="BFJ55" s="15"/>
      <c r="BFK55" s="15"/>
      <c r="BFL55" s="14"/>
      <c r="BFM55" s="15"/>
      <c r="BFN55" s="15"/>
      <c r="BFO55" s="14"/>
      <c r="BFP55" s="15"/>
      <c r="BFQ55" s="15"/>
      <c r="BFR55" s="14"/>
      <c r="BFS55" s="15"/>
      <c r="BFT55" s="15"/>
      <c r="BFU55" s="14"/>
      <c r="BFV55" s="15"/>
      <c r="BFW55" s="15"/>
      <c r="BFX55" s="14"/>
      <c r="BFY55" s="15"/>
      <c r="BFZ55" s="15"/>
      <c r="BGA55" s="14"/>
      <c r="BGB55" s="15"/>
      <c r="BGC55" s="15"/>
      <c r="BGD55" s="14"/>
      <c r="BGE55" s="15"/>
      <c r="BGF55" s="15"/>
      <c r="BGG55" s="14"/>
      <c r="BGH55" s="15"/>
      <c r="BGI55" s="15"/>
      <c r="BGJ55" s="14"/>
      <c r="BGK55" s="15"/>
      <c r="BGL55" s="15"/>
      <c r="BGM55" s="14"/>
      <c r="BGN55" s="15"/>
      <c r="BGO55" s="15"/>
      <c r="BGP55" s="14"/>
      <c r="BGQ55" s="15"/>
      <c r="BGR55" s="15"/>
      <c r="BGS55" s="14"/>
      <c r="BGT55" s="15"/>
      <c r="BGU55" s="15"/>
      <c r="BGV55" s="14"/>
      <c r="BGW55" s="15"/>
      <c r="BGX55" s="15"/>
      <c r="BGY55" s="14"/>
      <c r="BGZ55" s="15"/>
      <c r="BHA55" s="15"/>
      <c r="BHB55" s="14"/>
      <c r="BHC55" s="15"/>
      <c r="BHD55" s="15"/>
      <c r="BHE55" s="14"/>
      <c r="BHF55" s="15"/>
      <c r="BHG55" s="15"/>
      <c r="BHH55" s="14"/>
      <c r="BHI55" s="15"/>
      <c r="BHJ55" s="15"/>
      <c r="BHK55" s="14"/>
      <c r="BHL55" s="15"/>
      <c r="BHM55" s="15"/>
      <c r="BHN55" s="14"/>
      <c r="BHO55" s="15"/>
      <c r="BHP55" s="15"/>
      <c r="BHQ55" s="14"/>
      <c r="BHR55" s="15"/>
      <c r="BHS55" s="15"/>
      <c r="BHT55" s="14"/>
      <c r="BHU55" s="15"/>
      <c r="BHV55" s="15"/>
      <c r="BHW55" s="14"/>
      <c r="BHX55" s="15"/>
      <c r="BHY55" s="15"/>
      <c r="BHZ55" s="14"/>
      <c r="BIA55" s="15"/>
      <c r="BIB55" s="15"/>
      <c r="BIC55" s="14"/>
      <c r="BID55" s="15"/>
      <c r="BIE55" s="15"/>
      <c r="BIF55" s="14"/>
      <c r="BIG55" s="15"/>
      <c r="BIH55" s="15"/>
      <c r="BII55" s="14"/>
      <c r="BIJ55" s="15"/>
      <c r="BIK55" s="15"/>
      <c r="BIL55" s="14"/>
      <c r="BIM55" s="15"/>
      <c r="BIN55" s="15"/>
      <c r="BIO55" s="14"/>
      <c r="BIP55" s="15"/>
      <c r="BIQ55" s="15"/>
      <c r="BIR55" s="14"/>
      <c r="BIS55" s="15"/>
      <c r="BIT55" s="15"/>
      <c r="BIU55" s="14"/>
      <c r="BIV55" s="15"/>
      <c r="BIW55" s="15"/>
      <c r="BIX55" s="14"/>
      <c r="BIY55" s="15"/>
      <c r="BIZ55" s="15"/>
      <c r="BJA55" s="14"/>
      <c r="BJB55" s="15"/>
      <c r="BJC55" s="15"/>
      <c r="BJD55" s="14"/>
      <c r="BJE55" s="15"/>
      <c r="BJF55" s="15"/>
      <c r="BJG55" s="14"/>
      <c r="BJH55" s="15"/>
      <c r="BJI55" s="15"/>
      <c r="BJJ55" s="14"/>
      <c r="BJK55" s="15"/>
      <c r="BJL55" s="15"/>
      <c r="BJM55" s="14"/>
      <c r="BJN55" s="15"/>
      <c r="BJO55" s="15"/>
      <c r="BJP55" s="14"/>
      <c r="BJQ55" s="15"/>
      <c r="BJR55" s="15"/>
      <c r="BJS55" s="14"/>
      <c r="BJT55" s="15"/>
      <c r="BJU55" s="15"/>
      <c r="BJV55" s="14"/>
      <c r="BJW55" s="15"/>
      <c r="BJX55" s="15"/>
      <c r="BJY55" s="14"/>
      <c r="BJZ55" s="15"/>
      <c r="BKA55" s="15"/>
      <c r="BKB55" s="14"/>
      <c r="BKC55" s="15"/>
      <c r="BKD55" s="15"/>
      <c r="BKE55" s="14"/>
      <c r="BKF55" s="15"/>
      <c r="BKG55" s="15"/>
      <c r="BKH55" s="14"/>
      <c r="BKI55" s="15"/>
      <c r="BKJ55" s="15"/>
      <c r="BKK55" s="14"/>
      <c r="BKL55" s="15"/>
      <c r="BKM55" s="15"/>
      <c r="BKN55" s="14"/>
      <c r="BKO55" s="15"/>
      <c r="BKP55" s="15"/>
      <c r="BKQ55" s="14"/>
      <c r="BKR55" s="15"/>
      <c r="BKS55" s="15"/>
      <c r="BKT55" s="14"/>
      <c r="BKU55" s="15"/>
      <c r="BKV55" s="15"/>
      <c r="BKW55" s="14"/>
      <c r="BKX55" s="15"/>
      <c r="BKY55" s="15"/>
      <c r="BKZ55" s="14"/>
      <c r="BLA55" s="15"/>
      <c r="BLB55" s="15"/>
      <c r="BLC55" s="14"/>
      <c r="BLD55" s="15"/>
      <c r="BLE55" s="15"/>
      <c r="BLF55" s="14"/>
      <c r="BLG55" s="15"/>
      <c r="BLH55" s="15"/>
      <c r="BLI55" s="14"/>
      <c r="BLJ55" s="15"/>
      <c r="BLK55" s="15"/>
      <c r="BLL55" s="14"/>
      <c r="BLM55" s="15"/>
      <c r="BLN55" s="15"/>
      <c r="BLO55" s="14"/>
      <c r="BLP55" s="15"/>
      <c r="BLQ55" s="15"/>
      <c r="BLR55" s="14"/>
      <c r="BLS55" s="15"/>
      <c r="BLT55" s="15"/>
      <c r="BLU55" s="14"/>
      <c r="BLV55" s="15"/>
      <c r="BLW55" s="15"/>
      <c r="BLX55" s="14"/>
      <c r="BLY55" s="15"/>
      <c r="BLZ55" s="15"/>
      <c r="BMA55" s="14"/>
      <c r="BMB55" s="15"/>
      <c r="BMC55" s="15"/>
      <c r="BMD55" s="14"/>
      <c r="BME55" s="15"/>
      <c r="BMF55" s="15"/>
      <c r="BMG55" s="14"/>
      <c r="BMH55" s="15"/>
      <c r="BMI55" s="15"/>
      <c r="BMJ55" s="14"/>
      <c r="BMK55" s="15"/>
      <c r="BML55" s="15"/>
      <c r="BMM55" s="14"/>
      <c r="BMN55" s="15"/>
      <c r="BMO55" s="15"/>
      <c r="BMP55" s="14"/>
      <c r="BMQ55" s="15"/>
      <c r="BMR55" s="15"/>
      <c r="BMS55" s="14"/>
      <c r="BMT55" s="15"/>
      <c r="BMU55" s="15"/>
      <c r="BMV55" s="14"/>
      <c r="BMW55" s="15"/>
      <c r="BMX55" s="15"/>
      <c r="BMY55" s="14"/>
      <c r="BMZ55" s="15"/>
      <c r="BNA55" s="15"/>
      <c r="BNB55" s="14"/>
      <c r="BNC55" s="15"/>
      <c r="BND55" s="15"/>
      <c r="BNE55" s="14"/>
      <c r="BNF55" s="15"/>
      <c r="BNG55" s="15"/>
      <c r="BNH55" s="14"/>
      <c r="BNI55" s="15"/>
      <c r="BNJ55" s="15"/>
      <c r="BNK55" s="14"/>
      <c r="BNL55" s="15"/>
      <c r="BNM55" s="15"/>
      <c r="BNN55" s="14"/>
      <c r="BNO55" s="15"/>
      <c r="BNP55" s="15"/>
      <c r="BNQ55" s="14"/>
      <c r="BNR55" s="15"/>
      <c r="BNS55" s="15"/>
      <c r="BNT55" s="14"/>
      <c r="BNU55" s="15"/>
      <c r="BNV55" s="15"/>
      <c r="BNW55" s="14"/>
      <c r="BNX55" s="15"/>
      <c r="BNY55" s="15"/>
      <c r="BNZ55" s="14"/>
      <c r="BOA55" s="15"/>
      <c r="BOB55" s="15"/>
      <c r="BOC55" s="14"/>
      <c r="BOD55" s="15"/>
      <c r="BOE55" s="15"/>
      <c r="BOF55" s="14"/>
      <c r="BOG55" s="15"/>
      <c r="BOH55" s="15"/>
      <c r="BOI55" s="14"/>
      <c r="BOJ55" s="15"/>
      <c r="BOK55" s="15"/>
      <c r="BOL55" s="14"/>
      <c r="BOM55" s="15"/>
      <c r="BON55" s="15"/>
      <c r="BOO55" s="14"/>
      <c r="BOP55" s="15"/>
      <c r="BOQ55" s="15"/>
      <c r="BOR55" s="14"/>
      <c r="BOS55" s="15"/>
      <c r="BOT55" s="15"/>
      <c r="BOU55" s="14"/>
      <c r="BOV55" s="15"/>
      <c r="BOW55" s="15"/>
      <c r="BOX55" s="14"/>
      <c r="BOY55" s="15"/>
      <c r="BOZ55" s="15"/>
      <c r="BPA55" s="14"/>
      <c r="BPB55" s="15"/>
      <c r="BPC55" s="15"/>
      <c r="BPD55" s="14"/>
      <c r="BPE55" s="15"/>
      <c r="BPF55" s="15"/>
      <c r="BPG55" s="14"/>
      <c r="BPH55" s="15"/>
      <c r="BPI55" s="15"/>
      <c r="BPJ55" s="14"/>
      <c r="BPK55" s="15"/>
      <c r="BPL55" s="15"/>
      <c r="BPM55" s="14"/>
      <c r="BPN55" s="15"/>
      <c r="BPO55" s="15"/>
      <c r="BPP55" s="14"/>
      <c r="BPQ55" s="15"/>
      <c r="BPR55" s="15"/>
      <c r="BPS55" s="14"/>
      <c r="BPT55" s="15"/>
      <c r="BPU55" s="15"/>
      <c r="BPV55" s="14"/>
      <c r="BPW55" s="15"/>
      <c r="BPX55" s="15"/>
      <c r="BPY55" s="14"/>
      <c r="BPZ55" s="15"/>
      <c r="BQA55" s="15"/>
      <c r="BQB55" s="14"/>
      <c r="BQC55" s="15"/>
      <c r="BQD55" s="15"/>
      <c r="BQE55" s="14"/>
      <c r="BQF55" s="15"/>
      <c r="BQG55" s="15"/>
      <c r="BQH55" s="14"/>
      <c r="BQI55" s="15"/>
      <c r="BQJ55" s="15"/>
      <c r="BQK55" s="14"/>
      <c r="BQL55" s="15"/>
      <c r="BQM55" s="15"/>
      <c r="BQN55" s="14"/>
      <c r="BQO55" s="15"/>
      <c r="BQP55" s="15"/>
      <c r="BQQ55" s="14"/>
      <c r="BQR55" s="15"/>
      <c r="BQS55" s="15"/>
      <c r="BQT55" s="14"/>
      <c r="BQU55" s="15"/>
      <c r="BQV55" s="15"/>
      <c r="BQW55" s="14"/>
      <c r="BQX55" s="15"/>
      <c r="BQY55" s="15"/>
      <c r="BQZ55" s="14"/>
      <c r="BRA55" s="15"/>
      <c r="BRB55" s="15"/>
      <c r="BRC55" s="14"/>
      <c r="BRD55" s="15"/>
      <c r="BRE55" s="15"/>
      <c r="BRF55" s="14"/>
      <c r="BRG55" s="15"/>
      <c r="BRH55" s="15"/>
      <c r="BRI55" s="14"/>
      <c r="BRJ55" s="15"/>
      <c r="BRK55" s="15"/>
      <c r="BRL55" s="14"/>
      <c r="BRM55" s="15"/>
      <c r="BRN55" s="15"/>
      <c r="BRO55" s="14"/>
      <c r="BRP55" s="15"/>
      <c r="BRQ55" s="15"/>
      <c r="BRR55" s="14"/>
      <c r="BRS55" s="15"/>
      <c r="BRT55" s="15"/>
      <c r="BRU55" s="14"/>
      <c r="BRV55" s="15"/>
      <c r="BRW55" s="15"/>
      <c r="BRX55" s="14"/>
      <c r="BRY55" s="15"/>
      <c r="BRZ55" s="15"/>
      <c r="BSA55" s="14"/>
      <c r="BSB55" s="15"/>
      <c r="BSC55" s="15"/>
      <c r="BSD55" s="14"/>
      <c r="BSE55" s="15"/>
      <c r="BSF55" s="15"/>
      <c r="BSG55" s="14"/>
      <c r="BSH55" s="15"/>
      <c r="BSI55" s="15"/>
      <c r="BSJ55" s="14"/>
      <c r="BSK55" s="15"/>
      <c r="BSL55" s="15"/>
      <c r="BSM55" s="14"/>
      <c r="BSN55" s="15"/>
      <c r="BSO55" s="15"/>
      <c r="BSP55" s="14"/>
      <c r="BSQ55" s="15"/>
      <c r="BSR55" s="15"/>
      <c r="BSS55" s="14"/>
      <c r="BST55" s="15"/>
      <c r="BSU55" s="15"/>
      <c r="BSV55" s="14"/>
      <c r="BSW55" s="15"/>
      <c r="BSX55" s="15"/>
      <c r="BSY55" s="14"/>
      <c r="BSZ55" s="15"/>
      <c r="BTA55" s="15"/>
      <c r="BTB55" s="14"/>
      <c r="BTC55" s="15"/>
      <c r="BTD55" s="15"/>
      <c r="BTE55" s="14"/>
      <c r="BTF55" s="15"/>
      <c r="BTG55" s="15"/>
      <c r="BTH55" s="14"/>
      <c r="BTI55" s="15"/>
      <c r="BTJ55" s="15"/>
      <c r="BTK55" s="14"/>
      <c r="BTL55" s="15"/>
      <c r="BTM55" s="15"/>
      <c r="BTN55" s="14"/>
      <c r="BTO55" s="15"/>
      <c r="BTP55" s="15"/>
      <c r="BTQ55" s="14"/>
      <c r="BTR55" s="15"/>
      <c r="BTS55" s="15"/>
      <c r="BTT55" s="14"/>
      <c r="BTU55" s="15"/>
      <c r="BTV55" s="15"/>
      <c r="BTW55" s="14"/>
      <c r="BTX55" s="15"/>
      <c r="BTY55" s="15"/>
      <c r="BTZ55" s="14"/>
      <c r="BUA55" s="15"/>
      <c r="BUB55" s="15"/>
      <c r="BUC55" s="14"/>
      <c r="BUD55" s="15"/>
      <c r="BUE55" s="15"/>
      <c r="BUF55" s="14"/>
      <c r="BUG55" s="15"/>
      <c r="BUH55" s="15"/>
      <c r="BUI55" s="14"/>
      <c r="BUJ55" s="15"/>
      <c r="BUK55" s="15"/>
      <c r="BUL55" s="14"/>
      <c r="BUM55" s="15"/>
      <c r="BUN55" s="15"/>
      <c r="BUO55" s="14"/>
      <c r="BUP55" s="15"/>
      <c r="BUQ55" s="15"/>
      <c r="BUR55" s="14"/>
      <c r="BUS55" s="15"/>
      <c r="BUT55" s="15"/>
      <c r="BUU55" s="14"/>
      <c r="BUV55" s="15"/>
      <c r="BUW55" s="15"/>
      <c r="BUX55" s="14"/>
      <c r="BUY55" s="15"/>
      <c r="BUZ55" s="15"/>
      <c r="BVA55" s="14"/>
      <c r="BVB55" s="15"/>
      <c r="BVC55" s="15"/>
      <c r="BVD55" s="14"/>
      <c r="BVE55" s="15"/>
      <c r="BVF55" s="15"/>
      <c r="BVG55" s="14"/>
      <c r="BVH55" s="15"/>
      <c r="BVI55" s="15"/>
      <c r="BVJ55" s="14"/>
      <c r="BVK55" s="15"/>
      <c r="BVL55" s="15"/>
      <c r="BVM55" s="14"/>
      <c r="BVN55" s="15"/>
      <c r="BVO55" s="15"/>
      <c r="BVP55" s="14"/>
      <c r="BVQ55" s="15"/>
      <c r="BVR55" s="15"/>
      <c r="BVS55" s="14"/>
      <c r="BVT55" s="15"/>
      <c r="BVU55" s="15"/>
      <c r="BVV55" s="14"/>
      <c r="BVW55" s="15"/>
      <c r="BVX55" s="15"/>
      <c r="BVY55" s="14"/>
      <c r="BVZ55" s="15"/>
      <c r="BWA55" s="15"/>
      <c r="BWB55" s="14"/>
      <c r="BWC55" s="15"/>
      <c r="BWD55" s="15"/>
      <c r="BWE55" s="14"/>
      <c r="BWF55" s="15"/>
      <c r="BWG55" s="15"/>
      <c r="BWH55" s="14"/>
      <c r="BWI55" s="15"/>
      <c r="BWJ55" s="15"/>
      <c r="BWK55" s="14"/>
      <c r="BWL55" s="15"/>
      <c r="BWM55" s="15"/>
      <c r="BWN55" s="14"/>
      <c r="BWO55" s="15"/>
      <c r="BWP55" s="15"/>
      <c r="BWQ55" s="14"/>
      <c r="BWR55" s="15"/>
      <c r="BWS55" s="15"/>
      <c r="BWT55" s="14"/>
      <c r="BWU55" s="15"/>
      <c r="BWV55" s="15"/>
      <c r="BWW55" s="14"/>
      <c r="BWX55" s="15"/>
      <c r="BWY55" s="15"/>
      <c r="BWZ55" s="14"/>
      <c r="BXA55" s="15"/>
      <c r="BXB55" s="15"/>
      <c r="BXC55" s="14"/>
      <c r="BXD55" s="15"/>
      <c r="BXE55" s="15"/>
      <c r="BXF55" s="14"/>
      <c r="BXG55" s="15"/>
      <c r="BXH55" s="15"/>
      <c r="BXI55" s="14"/>
      <c r="BXJ55" s="15"/>
      <c r="BXK55" s="15"/>
      <c r="BXL55" s="14"/>
      <c r="BXM55" s="15"/>
      <c r="BXN55" s="15"/>
      <c r="BXO55" s="14"/>
      <c r="BXP55" s="15"/>
      <c r="BXQ55" s="15"/>
      <c r="BXR55" s="14"/>
      <c r="BXS55" s="15"/>
      <c r="BXT55" s="15"/>
      <c r="BXU55" s="14"/>
      <c r="BXV55" s="15"/>
      <c r="BXW55" s="15"/>
      <c r="BXX55" s="14"/>
      <c r="BXY55" s="15"/>
      <c r="BXZ55" s="15"/>
      <c r="BYA55" s="14"/>
      <c r="BYB55" s="15"/>
      <c r="BYC55" s="15"/>
      <c r="BYD55" s="14"/>
      <c r="BYE55" s="15"/>
      <c r="BYF55" s="15"/>
      <c r="BYG55" s="14"/>
      <c r="BYH55" s="15"/>
      <c r="BYI55" s="15"/>
      <c r="BYJ55" s="14"/>
      <c r="BYK55" s="15"/>
      <c r="BYL55" s="15"/>
      <c r="BYM55" s="14"/>
      <c r="BYN55" s="15"/>
      <c r="BYO55" s="15"/>
      <c r="BYP55" s="14"/>
      <c r="BYQ55" s="15"/>
      <c r="BYR55" s="15"/>
      <c r="BYS55" s="14"/>
      <c r="BYT55" s="15"/>
      <c r="BYU55" s="15"/>
      <c r="BYV55" s="14"/>
      <c r="BYW55" s="15"/>
      <c r="BYX55" s="15"/>
      <c r="BYY55" s="14"/>
      <c r="BYZ55" s="15"/>
      <c r="BZA55" s="15"/>
      <c r="BZB55" s="14"/>
      <c r="BZC55" s="15"/>
      <c r="BZD55" s="15"/>
      <c r="BZE55" s="14"/>
      <c r="BZF55" s="15"/>
      <c r="BZG55" s="15"/>
      <c r="BZH55" s="14"/>
      <c r="BZI55" s="15"/>
      <c r="BZJ55" s="15"/>
      <c r="BZK55" s="14"/>
      <c r="BZL55" s="15"/>
      <c r="BZM55" s="15"/>
      <c r="BZN55" s="14"/>
      <c r="BZO55" s="15"/>
      <c r="BZP55" s="15"/>
      <c r="BZQ55" s="14"/>
      <c r="BZR55" s="15"/>
      <c r="BZS55" s="15"/>
      <c r="BZT55" s="14"/>
      <c r="BZU55" s="15"/>
      <c r="BZV55" s="15"/>
      <c r="BZW55" s="14"/>
      <c r="BZX55" s="15"/>
      <c r="BZY55" s="15"/>
      <c r="BZZ55" s="14"/>
      <c r="CAA55" s="15"/>
      <c r="CAB55" s="15"/>
      <c r="CAC55" s="14"/>
      <c r="CAD55" s="15"/>
      <c r="CAE55" s="15"/>
      <c r="CAF55" s="14"/>
      <c r="CAG55" s="15"/>
      <c r="CAH55" s="15"/>
      <c r="CAI55" s="14"/>
      <c r="CAJ55" s="15"/>
      <c r="CAK55" s="15"/>
      <c r="CAL55" s="14"/>
      <c r="CAM55" s="15"/>
      <c r="CAN55" s="15"/>
      <c r="CAO55" s="14"/>
      <c r="CAP55" s="15"/>
      <c r="CAQ55" s="15"/>
      <c r="CAR55" s="14"/>
      <c r="CAS55" s="15"/>
      <c r="CAT55" s="15"/>
      <c r="CAU55" s="14"/>
      <c r="CAV55" s="15"/>
      <c r="CAW55" s="15"/>
      <c r="CAX55" s="14"/>
      <c r="CAY55" s="15"/>
      <c r="CAZ55" s="15"/>
      <c r="CBA55" s="14"/>
      <c r="CBB55" s="15"/>
      <c r="CBC55" s="15"/>
      <c r="CBD55" s="14"/>
      <c r="CBE55" s="15"/>
      <c r="CBF55" s="15"/>
      <c r="CBG55" s="14"/>
      <c r="CBH55" s="15"/>
      <c r="CBI55" s="15"/>
      <c r="CBJ55" s="14"/>
      <c r="CBK55" s="15"/>
      <c r="CBL55" s="15"/>
      <c r="CBM55" s="14"/>
      <c r="CBN55" s="15"/>
      <c r="CBO55" s="15"/>
      <c r="CBP55" s="14"/>
      <c r="CBQ55" s="15"/>
      <c r="CBR55" s="15"/>
      <c r="CBS55" s="14"/>
      <c r="CBT55" s="15"/>
      <c r="CBU55" s="15"/>
      <c r="CBV55" s="14"/>
      <c r="CBW55" s="15"/>
      <c r="CBX55" s="15"/>
      <c r="CBY55" s="14"/>
      <c r="CBZ55" s="15"/>
      <c r="CCA55" s="15"/>
      <c r="CCB55" s="14"/>
      <c r="CCC55" s="15"/>
      <c r="CCD55" s="15"/>
      <c r="CCE55" s="14"/>
      <c r="CCF55" s="15"/>
      <c r="CCG55" s="15"/>
      <c r="CCH55" s="14"/>
      <c r="CCI55" s="15"/>
      <c r="CCJ55" s="15"/>
      <c r="CCK55" s="14"/>
      <c r="CCL55" s="15"/>
      <c r="CCM55" s="15"/>
      <c r="CCN55" s="14"/>
      <c r="CCO55" s="15"/>
      <c r="CCP55" s="15"/>
      <c r="CCQ55" s="14"/>
      <c r="CCR55" s="15"/>
      <c r="CCS55" s="15"/>
      <c r="CCT55" s="14"/>
      <c r="CCU55" s="15"/>
      <c r="CCV55" s="15"/>
      <c r="CCW55" s="14"/>
      <c r="CCX55" s="15"/>
      <c r="CCY55" s="15"/>
      <c r="CCZ55" s="14"/>
      <c r="CDA55" s="15"/>
      <c r="CDB55" s="15"/>
      <c r="CDC55" s="14"/>
      <c r="CDD55" s="15"/>
      <c r="CDE55" s="15"/>
      <c r="CDF55" s="14"/>
      <c r="CDG55" s="15"/>
      <c r="CDH55" s="15"/>
      <c r="CDI55" s="14"/>
      <c r="CDJ55" s="15"/>
      <c r="CDK55" s="15"/>
      <c r="CDL55" s="14"/>
      <c r="CDM55" s="15"/>
      <c r="CDN55" s="15"/>
      <c r="CDO55" s="14"/>
      <c r="CDP55" s="15"/>
      <c r="CDQ55" s="15"/>
      <c r="CDR55" s="14"/>
      <c r="CDS55" s="15"/>
      <c r="CDT55" s="15"/>
      <c r="CDU55" s="14"/>
      <c r="CDV55" s="15"/>
      <c r="CDW55" s="15"/>
      <c r="CDX55" s="14"/>
      <c r="CDY55" s="15"/>
      <c r="CDZ55" s="15"/>
      <c r="CEA55" s="14"/>
      <c r="CEB55" s="15"/>
      <c r="CEC55" s="15"/>
      <c r="CED55" s="14"/>
      <c r="CEE55" s="15"/>
      <c r="CEF55" s="15"/>
      <c r="CEG55" s="14"/>
      <c r="CEH55" s="15"/>
      <c r="CEI55" s="15"/>
      <c r="CEJ55" s="14"/>
      <c r="CEK55" s="15"/>
      <c r="CEL55" s="15"/>
      <c r="CEM55" s="14"/>
      <c r="CEN55" s="15"/>
      <c r="CEO55" s="15"/>
      <c r="CEP55" s="14"/>
      <c r="CEQ55" s="15"/>
      <c r="CER55" s="15"/>
      <c r="CES55" s="14"/>
      <c r="CET55" s="15"/>
      <c r="CEU55" s="15"/>
      <c r="CEV55" s="14"/>
      <c r="CEW55" s="15"/>
      <c r="CEX55" s="15"/>
      <c r="CEY55" s="14"/>
      <c r="CEZ55" s="15"/>
      <c r="CFA55" s="15"/>
      <c r="CFB55" s="14"/>
      <c r="CFC55" s="15"/>
      <c r="CFD55" s="15"/>
      <c r="CFE55" s="14"/>
      <c r="CFF55" s="15"/>
      <c r="CFG55" s="15"/>
      <c r="CFH55" s="14"/>
      <c r="CFI55" s="15"/>
      <c r="CFJ55" s="15"/>
      <c r="CFK55" s="14"/>
      <c r="CFL55" s="15"/>
      <c r="CFM55" s="15"/>
      <c r="CFN55" s="14"/>
      <c r="CFO55" s="15"/>
      <c r="CFP55" s="15"/>
      <c r="CFQ55" s="14"/>
      <c r="CFR55" s="15"/>
      <c r="CFS55" s="15"/>
      <c r="CFT55" s="14"/>
      <c r="CFU55" s="15"/>
      <c r="CFV55" s="15"/>
      <c r="CFW55" s="14"/>
      <c r="CFX55" s="15"/>
      <c r="CFY55" s="15"/>
      <c r="CFZ55" s="14"/>
      <c r="CGA55" s="15"/>
      <c r="CGB55" s="15"/>
      <c r="CGC55" s="14"/>
      <c r="CGD55" s="15"/>
      <c r="CGE55" s="15"/>
      <c r="CGF55" s="14"/>
      <c r="CGG55" s="15"/>
      <c r="CGH55" s="15"/>
      <c r="CGI55" s="14"/>
      <c r="CGJ55" s="15"/>
      <c r="CGK55" s="15"/>
      <c r="CGL55" s="14"/>
      <c r="CGM55" s="15"/>
      <c r="CGN55" s="15"/>
      <c r="CGO55" s="14"/>
      <c r="CGP55" s="15"/>
      <c r="CGQ55" s="15"/>
      <c r="CGR55" s="14"/>
      <c r="CGS55" s="15"/>
      <c r="CGT55" s="15"/>
      <c r="CGU55" s="14"/>
      <c r="CGV55" s="15"/>
      <c r="CGW55" s="15"/>
      <c r="CGX55" s="14"/>
      <c r="CGY55" s="15"/>
      <c r="CGZ55" s="15"/>
      <c r="CHA55" s="14"/>
      <c r="CHB55" s="15"/>
      <c r="CHC55" s="15"/>
      <c r="CHD55" s="14"/>
      <c r="CHE55" s="15"/>
      <c r="CHF55" s="15"/>
      <c r="CHG55" s="14"/>
      <c r="CHH55" s="15"/>
      <c r="CHI55" s="15"/>
      <c r="CHJ55" s="14"/>
      <c r="CHK55" s="15"/>
      <c r="CHL55" s="15"/>
      <c r="CHM55" s="14"/>
      <c r="CHN55" s="15"/>
      <c r="CHO55" s="15"/>
      <c r="CHP55" s="14"/>
      <c r="CHQ55" s="15"/>
      <c r="CHR55" s="15"/>
      <c r="CHS55" s="14"/>
      <c r="CHT55" s="15"/>
      <c r="CHU55" s="15"/>
      <c r="CHV55" s="14"/>
      <c r="CHW55" s="15"/>
      <c r="CHX55" s="15"/>
      <c r="CHY55" s="14"/>
      <c r="CHZ55" s="15"/>
      <c r="CIA55" s="15"/>
      <c r="CIB55" s="14"/>
      <c r="CIC55" s="15"/>
      <c r="CID55" s="15"/>
      <c r="CIE55" s="14"/>
      <c r="CIF55" s="15"/>
      <c r="CIG55" s="15"/>
      <c r="CIH55" s="14"/>
      <c r="CII55" s="15"/>
      <c r="CIJ55" s="15"/>
      <c r="CIK55" s="14"/>
      <c r="CIL55" s="15"/>
      <c r="CIM55" s="15"/>
      <c r="CIN55" s="14"/>
      <c r="CIO55" s="15"/>
      <c r="CIP55" s="15"/>
      <c r="CIQ55" s="14"/>
      <c r="CIR55" s="15"/>
      <c r="CIS55" s="15"/>
      <c r="CIT55" s="14"/>
      <c r="CIU55" s="15"/>
      <c r="CIV55" s="15"/>
      <c r="CIW55" s="14"/>
      <c r="CIX55" s="15"/>
      <c r="CIY55" s="15"/>
      <c r="CIZ55" s="14"/>
      <c r="CJA55" s="15"/>
      <c r="CJB55" s="15"/>
      <c r="CJC55" s="14"/>
      <c r="CJD55" s="15"/>
      <c r="CJE55" s="15"/>
      <c r="CJF55" s="14"/>
      <c r="CJG55" s="15"/>
      <c r="CJH55" s="15"/>
      <c r="CJI55" s="14"/>
      <c r="CJJ55" s="15"/>
      <c r="CJK55" s="15"/>
      <c r="CJL55" s="14"/>
      <c r="CJM55" s="15"/>
      <c r="CJN55" s="15"/>
      <c r="CJO55" s="14"/>
      <c r="CJP55" s="15"/>
      <c r="CJQ55" s="15"/>
      <c r="CJR55" s="14"/>
      <c r="CJS55" s="15"/>
      <c r="CJT55" s="15"/>
      <c r="CJU55" s="14"/>
      <c r="CJV55" s="15"/>
      <c r="CJW55" s="15"/>
      <c r="CJX55" s="14"/>
      <c r="CJY55" s="15"/>
      <c r="CJZ55" s="15"/>
      <c r="CKA55" s="14"/>
      <c r="CKB55" s="15"/>
      <c r="CKC55" s="15"/>
      <c r="CKD55" s="14"/>
      <c r="CKE55" s="15"/>
      <c r="CKF55" s="15"/>
      <c r="CKG55" s="14"/>
      <c r="CKH55" s="15"/>
      <c r="CKI55" s="15"/>
      <c r="CKJ55" s="14"/>
      <c r="CKK55" s="15"/>
      <c r="CKL55" s="15"/>
      <c r="CKM55" s="14"/>
      <c r="CKN55" s="15"/>
      <c r="CKO55" s="15"/>
      <c r="CKP55" s="14"/>
      <c r="CKQ55" s="15"/>
      <c r="CKR55" s="15"/>
      <c r="CKS55" s="14"/>
      <c r="CKT55" s="15"/>
      <c r="CKU55" s="15"/>
      <c r="CKV55" s="14"/>
      <c r="CKW55" s="15"/>
      <c r="CKX55" s="15"/>
      <c r="CKY55" s="14"/>
      <c r="CKZ55" s="15"/>
      <c r="CLA55" s="15"/>
      <c r="CLB55" s="14"/>
      <c r="CLC55" s="15"/>
      <c r="CLD55" s="15"/>
      <c r="CLE55" s="14"/>
      <c r="CLF55" s="15"/>
      <c r="CLG55" s="15"/>
      <c r="CLH55" s="14"/>
      <c r="CLI55" s="15"/>
      <c r="CLJ55" s="15"/>
      <c r="CLK55" s="14"/>
      <c r="CLL55" s="15"/>
      <c r="CLM55" s="15"/>
      <c r="CLN55" s="14"/>
      <c r="CLO55" s="15"/>
      <c r="CLP55" s="15"/>
      <c r="CLQ55" s="14"/>
      <c r="CLR55" s="15"/>
      <c r="CLS55" s="15"/>
      <c r="CLT55" s="14"/>
      <c r="CLU55" s="15"/>
      <c r="CLV55" s="15"/>
      <c r="CLW55" s="14"/>
      <c r="CLX55" s="15"/>
      <c r="CLY55" s="15"/>
      <c r="CLZ55" s="14"/>
      <c r="CMA55" s="15"/>
      <c r="CMB55" s="15"/>
      <c r="CMC55" s="14"/>
      <c r="CMD55" s="15"/>
      <c r="CME55" s="15"/>
      <c r="CMF55" s="14"/>
      <c r="CMG55" s="15"/>
      <c r="CMH55" s="15"/>
      <c r="CMI55" s="14"/>
      <c r="CMJ55" s="15"/>
      <c r="CMK55" s="15"/>
      <c r="CML55" s="14"/>
      <c r="CMM55" s="15"/>
      <c r="CMN55" s="15"/>
      <c r="CMO55" s="14"/>
      <c r="CMP55" s="15"/>
      <c r="CMQ55" s="15"/>
      <c r="CMR55" s="14"/>
      <c r="CMS55" s="15"/>
      <c r="CMT55" s="15"/>
      <c r="CMU55" s="14"/>
      <c r="CMV55" s="15"/>
      <c r="CMW55" s="15"/>
      <c r="CMX55" s="14"/>
      <c r="CMY55" s="15"/>
      <c r="CMZ55" s="15"/>
      <c r="CNA55" s="14"/>
      <c r="CNB55" s="15"/>
      <c r="CNC55" s="15"/>
      <c r="CND55" s="14"/>
      <c r="CNE55" s="15"/>
      <c r="CNF55" s="15"/>
      <c r="CNG55" s="14"/>
      <c r="CNH55" s="15"/>
      <c r="CNI55" s="15"/>
      <c r="CNJ55" s="14"/>
      <c r="CNK55" s="15"/>
      <c r="CNL55" s="15"/>
      <c r="CNM55" s="14"/>
      <c r="CNN55" s="15"/>
      <c r="CNO55" s="15"/>
      <c r="CNP55" s="14"/>
      <c r="CNQ55" s="15"/>
      <c r="CNR55" s="15"/>
      <c r="CNS55" s="14"/>
      <c r="CNT55" s="15"/>
      <c r="CNU55" s="15"/>
      <c r="CNV55" s="14"/>
      <c r="CNW55" s="15"/>
      <c r="CNX55" s="15"/>
      <c r="CNY55" s="14"/>
      <c r="CNZ55" s="15"/>
      <c r="COA55" s="15"/>
      <c r="COB55" s="14"/>
      <c r="COC55" s="15"/>
      <c r="COD55" s="15"/>
      <c r="COE55" s="14"/>
      <c r="COF55" s="15"/>
      <c r="COG55" s="15"/>
      <c r="COH55" s="14"/>
      <c r="COI55" s="15"/>
      <c r="COJ55" s="15"/>
      <c r="COK55" s="14"/>
      <c r="COL55" s="15"/>
      <c r="COM55" s="15"/>
      <c r="CON55" s="14"/>
      <c r="COO55" s="15"/>
      <c r="COP55" s="15"/>
      <c r="COQ55" s="14"/>
      <c r="COR55" s="15"/>
      <c r="COS55" s="15"/>
      <c r="COT55" s="14"/>
      <c r="COU55" s="15"/>
      <c r="COV55" s="15"/>
      <c r="COW55" s="14"/>
      <c r="COX55" s="15"/>
      <c r="COY55" s="15"/>
      <c r="COZ55" s="14"/>
      <c r="CPA55" s="15"/>
      <c r="CPB55" s="15"/>
      <c r="CPC55" s="14"/>
      <c r="CPD55" s="15"/>
      <c r="CPE55" s="15"/>
      <c r="CPF55" s="14"/>
      <c r="CPG55" s="15"/>
      <c r="CPH55" s="15"/>
      <c r="CPI55" s="14"/>
      <c r="CPJ55" s="15"/>
      <c r="CPK55" s="15"/>
      <c r="CPL55" s="14"/>
      <c r="CPM55" s="15"/>
      <c r="CPN55" s="15"/>
      <c r="CPO55" s="14"/>
      <c r="CPP55" s="15"/>
      <c r="CPQ55" s="15"/>
      <c r="CPR55" s="14"/>
      <c r="CPS55" s="15"/>
      <c r="CPT55" s="15"/>
      <c r="CPU55" s="14"/>
      <c r="CPV55" s="15"/>
      <c r="CPW55" s="15"/>
      <c r="CPX55" s="14"/>
      <c r="CPY55" s="15"/>
      <c r="CPZ55" s="15"/>
      <c r="CQA55" s="14"/>
      <c r="CQB55" s="15"/>
      <c r="CQC55" s="15"/>
      <c r="CQD55" s="14"/>
      <c r="CQE55" s="15"/>
      <c r="CQF55" s="15"/>
      <c r="CQG55" s="14"/>
      <c r="CQH55" s="15"/>
      <c r="CQI55" s="15"/>
      <c r="CQJ55" s="14"/>
      <c r="CQK55" s="15"/>
      <c r="CQL55" s="15"/>
      <c r="CQM55" s="14"/>
      <c r="CQN55" s="15"/>
      <c r="CQO55" s="15"/>
      <c r="CQP55" s="14"/>
      <c r="CQQ55" s="15"/>
      <c r="CQR55" s="15"/>
      <c r="CQS55" s="14"/>
      <c r="CQT55" s="15"/>
      <c r="CQU55" s="15"/>
      <c r="CQV55" s="14"/>
      <c r="CQW55" s="15"/>
      <c r="CQX55" s="15"/>
      <c r="CQY55" s="14"/>
      <c r="CQZ55" s="15"/>
      <c r="CRA55" s="15"/>
      <c r="CRB55" s="14"/>
      <c r="CRC55" s="15"/>
      <c r="CRD55" s="15"/>
      <c r="CRE55" s="14"/>
      <c r="CRF55" s="15"/>
      <c r="CRG55" s="15"/>
      <c r="CRH55" s="14"/>
      <c r="CRI55" s="15"/>
      <c r="CRJ55" s="15"/>
      <c r="CRK55" s="14"/>
      <c r="CRL55" s="15"/>
      <c r="CRM55" s="15"/>
      <c r="CRN55" s="14"/>
      <c r="CRO55" s="15"/>
      <c r="CRP55" s="15"/>
      <c r="CRQ55" s="14"/>
      <c r="CRR55" s="15"/>
      <c r="CRS55" s="15"/>
      <c r="CRT55" s="14"/>
      <c r="CRU55" s="15"/>
      <c r="CRV55" s="15"/>
      <c r="CRW55" s="14"/>
      <c r="CRX55" s="15"/>
      <c r="CRY55" s="15"/>
      <c r="CRZ55" s="14"/>
      <c r="CSA55" s="15"/>
      <c r="CSB55" s="15"/>
      <c r="CSC55" s="14"/>
      <c r="CSD55" s="15"/>
      <c r="CSE55" s="15"/>
      <c r="CSF55" s="14"/>
      <c r="CSG55" s="15"/>
      <c r="CSH55" s="15"/>
      <c r="CSI55" s="14"/>
      <c r="CSJ55" s="15"/>
      <c r="CSK55" s="15"/>
      <c r="CSL55" s="14"/>
      <c r="CSM55" s="15"/>
      <c r="CSN55" s="15"/>
      <c r="CSO55" s="14"/>
      <c r="CSP55" s="15"/>
      <c r="CSQ55" s="15"/>
      <c r="CSR55" s="14"/>
      <c r="CSS55" s="15"/>
      <c r="CST55" s="15"/>
      <c r="CSU55" s="14"/>
      <c r="CSV55" s="15"/>
      <c r="CSW55" s="15"/>
      <c r="CSX55" s="14"/>
      <c r="CSY55" s="15"/>
      <c r="CSZ55" s="15"/>
      <c r="CTA55" s="14"/>
      <c r="CTB55" s="15"/>
      <c r="CTC55" s="15"/>
      <c r="CTD55" s="14"/>
      <c r="CTE55" s="15"/>
      <c r="CTF55" s="15"/>
      <c r="CTG55" s="14"/>
      <c r="CTH55" s="15"/>
      <c r="CTI55" s="15"/>
      <c r="CTJ55" s="14"/>
      <c r="CTK55" s="15"/>
      <c r="CTL55" s="15"/>
      <c r="CTM55" s="14"/>
      <c r="CTN55" s="15"/>
      <c r="CTO55" s="15"/>
      <c r="CTP55" s="14"/>
      <c r="CTQ55" s="15"/>
      <c r="CTR55" s="15"/>
      <c r="CTS55" s="14"/>
      <c r="CTT55" s="15"/>
      <c r="CTU55" s="15"/>
      <c r="CTV55" s="14"/>
      <c r="CTW55" s="15"/>
      <c r="CTX55" s="15"/>
      <c r="CTY55" s="14"/>
      <c r="CTZ55" s="15"/>
      <c r="CUA55" s="15"/>
      <c r="CUB55" s="14"/>
      <c r="CUC55" s="15"/>
      <c r="CUD55" s="15"/>
      <c r="CUE55" s="14"/>
      <c r="CUF55" s="15"/>
      <c r="CUG55" s="15"/>
      <c r="CUH55" s="14"/>
      <c r="CUI55" s="15"/>
      <c r="CUJ55" s="15"/>
      <c r="CUK55" s="14"/>
      <c r="CUL55" s="15"/>
      <c r="CUM55" s="15"/>
      <c r="CUN55" s="14"/>
      <c r="CUO55" s="15"/>
      <c r="CUP55" s="15"/>
      <c r="CUQ55" s="14"/>
      <c r="CUR55" s="15"/>
      <c r="CUS55" s="15"/>
      <c r="CUT55" s="14"/>
      <c r="CUU55" s="15"/>
      <c r="CUV55" s="15"/>
      <c r="CUW55" s="14"/>
      <c r="CUX55" s="15"/>
      <c r="CUY55" s="15"/>
      <c r="CUZ55" s="14"/>
      <c r="CVA55" s="15"/>
      <c r="CVB55" s="15"/>
      <c r="CVC55" s="14"/>
      <c r="CVD55" s="15"/>
      <c r="CVE55" s="15"/>
      <c r="CVF55" s="14"/>
      <c r="CVG55" s="15"/>
      <c r="CVH55" s="15"/>
      <c r="CVI55" s="14"/>
      <c r="CVJ55" s="15"/>
      <c r="CVK55" s="15"/>
      <c r="CVL55" s="14"/>
      <c r="CVM55" s="15"/>
      <c r="CVN55" s="15"/>
      <c r="CVO55" s="14"/>
      <c r="CVP55" s="15"/>
      <c r="CVQ55" s="15"/>
      <c r="CVR55" s="14"/>
      <c r="CVS55" s="15"/>
      <c r="CVT55" s="15"/>
      <c r="CVU55" s="14"/>
      <c r="CVV55" s="15"/>
      <c r="CVW55" s="15"/>
      <c r="CVX55" s="14"/>
      <c r="CVY55" s="15"/>
      <c r="CVZ55" s="15"/>
      <c r="CWA55" s="14"/>
      <c r="CWB55" s="15"/>
      <c r="CWC55" s="15"/>
      <c r="CWD55" s="14"/>
      <c r="CWE55" s="15"/>
      <c r="CWF55" s="15"/>
      <c r="CWG55" s="14"/>
      <c r="CWH55" s="15"/>
      <c r="CWI55" s="15"/>
      <c r="CWJ55" s="14"/>
      <c r="CWK55" s="15"/>
      <c r="CWL55" s="15"/>
      <c r="CWM55" s="14"/>
      <c r="CWN55" s="15"/>
      <c r="CWO55" s="15"/>
      <c r="CWP55" s="14"/>
      <c r="CWQ55" s="15"/>
      <c r="CWR55" s="15"/>
      <c r="CWS55" s="14"/>
      <c r="CWT55" s="15"/>
      <c r="CWU55" s="15"/>
      <c r="CWV55" s="14"/>
      <c r="CWW55" s="15"/>
      <c r="CWX55" s="15"/>
      <c r="CWY55" s="14"/>
      <c r="CWZ55" s="15"/>
      <c r="CXA55" s="15"/>
      <c r="CXB55" s="14"/>
      <c r="CXC55" s="15"/>
      <c r="CXD55" s="15"/>
      <c r="CXE55" s="14"/>
      <c r="CXF55" s="15"/>
      <c r="CXG55" s="15"/>
      <c r="CXH55" s="14"/>
      <c r="CXI55" s="15"/>
      <c r="CXJ55" s="15"/>
      <c r="CXK55" s="14"/>
      <c r="CXL55" s="15"/>
      <c r="CXM55" s="15"/>
      <c r="CXN55" s="14"/>
      <c r="CXO55" s="15"/>
      <c r="CXP55" s="15"/>
      <c r="CXQ55" s="14"/>
      <c r="CXR55" s="15"/>
      <c r="CXS55" s="15"/>
      <c r="CXT55" s="14"/>
      <c r="CXU55" s="15"/>
      <c r="CXV55" s="15"/>
      <c r="CXW55" s="14"/>
      <c r="CXX55" s="15"/>
      <c r="CXY55" s="15"/>
      <c r="CXZ55" s="14"/>
      <c r="CYA55" s="15"/>
      <c r="CYB55" s="15"/>
      <c r="CYC55" s="14"/>
      <c r="CYD55" s="15"/>
      <c r="CYE55" s="15"/>
      <c r="CYF55" s="14"/>
      <c r="CYG55" s="15"/>
      <c r="CYH55" s="15"/>
      <c r="CYI55" s="14"/>
      <c r="CYJ55" s="15"/>
      <c r="CYK55" s="15"/>
      <c r="CYL55" s="14"/>
      <c r="CYM55" s="15"/>
      <c r="CYN55" s="15"/>
      <c r="CYO55" s="14"/>
      <c r="CYP55" s="15"/>
      <c r="CYQ55" s="15"/>
      <c r="CYR55" s="14"/>
      <c r="CYS55" s="15"/>
      <c r="CYT55" s="15"/>
      <c r="CYU55" s="14"/>
      <c r="CYV55" s="15"/>
      <c r="CYW55" s="15"/>
      <c r="CYX55" s="14"/>
      <c r="CYY55" s="15"/>
      <c r="CYZ55" s="15"/>
      <c r="CZA55" s="14"/>
      <c r="CZB55" s="15"/>
      <c r="CZC55" s="15"/>
      <c r="CZD55" s="14"/>
      <c r="CZE55" s="15"/>
      <c r="CZF55" s="15"/>
      <c r="CZG55" s="14"/>
      <c r="CZH55" s="15"/>
      <c r="CZI55" s="15"/>
      <c r="CZJ55" s="14"/>
      <c r="CZK55" s="15"/>
      <c r="CZL55" s="15"/>
      <c r="CZM55" s="14"/>
      <c r="CZN55" s="15"/>
      <c r="CZO55" s="15"/>
      <c r="CZP55" s="14"/>
      <c r="CZQ55" s="15"/>
      <c r="CZR55" s="15"/>
      <c r="CZS55" s="14"/>
      <c r="CZT55" s="15"/>
      <c r="CZU55" s="15"/>
      <c r="CZV55" s="14"/>
      <c r="CZW55" s="15"/>
      <c r="CZX55" s="15"/>
      <c r="CZY55" s="14"/>
      <c r="CZZ55" s="15"/>
      <c r="DAA55" s="15"/>
      <c r="DAB55" s="14"/>
      <c r="DAC55" s="15"/>
      <c r="DAD55" s="15"/>
      <c r="DAE55" s="14"/>
      <c r="DAF55" s="15"/>
      <c r="DAG55" s="15"/>
      <c r="DAH55" s="14"/>
      <c r="DAI55" s="15"/>
      <c r="DAJ55" s="15"/>
      <c r="DAK55" s="14"/>
      <c r="DAL55" s="15"/>
      <c r="DAM55" s="15"/>
      <c r="DAN55" s="14"/>
      <c r="DAO55" s="15"/>
      <c r="DAP55" s="15"/>
      <c r="DAQ55" s="14"/>
      <c r="DAR55" s="15"/>
      <c r="DAS55" s="15"/>
      <c r="DAT55" s="14"/>
      <c r="DAU55" s="15"/>
      <c r="DAV55" s="15"/>
      <c r="DAW55" s="14"/>
      <c r="DAX55" s="15"/>
      <c r="DAY55" s="15"/>
      <c r="DAZ55" s="14"/>
      <c r="DBA55" s="15"/>
      <c r="DBB55" s="15"/>
      <c r="DBC55" s="14"/>
      <c r="DBD55" s="15"/>
      <c r="DBE55" s="15"/>
      <c r="DBF55" s="14"/>
      <c r="DBG55" s="15"/>
      <c r="DBH55" s="15"/>
      <c r="DBI55" s="14"/>
      <c r="DBJ55" s="15"/>
      <c r="DBK55" s="15"/>
      <c r="DBL55" s="14"/>
      <c r="DBM55" s="15"/>
      <c r="DBN55" s="15"/>
      <c r="DBO55" s="14"/>
      <c r="DBP55" s="15"/>
      <c r="DBQ55" s="15"/>
      <c r="DBR55" s="14"/>
      <c r="DBS55" s="15"/>
      <c r="DBT55" s="15"/>
      <c r="DBU55" s="14"/>
      <c r="DBV55" s="15"/>
      <c r="DBW55" s="15"/>
      <c r="DBX55" s="14"/>
      <c r="DBY55" s="15"/>
      <c r="DBZ55" s="15"/>
      <c r="DCA55" s="14"/>
      <c r="DCB55" s="15"/>
      <c r="DCC55" s="15"/>
      <c r="DCD55" s="14"/>
      <c r="DCE55" s="15"/>
      <c r="DCF55" s="15"/>
      <c r="DCG55" s="14"/>
      <c r="DCH55" s="15"/>
      <c r="DCI55" s="15"/>
      <c r="DCJ55" s="14"/>
      <c r="DCK55" s="15"/>
      <c r="DCL55" s="15"/>
      <c r="DCM55" s="14"/>
      <c r="DCN55" s="15"/>
      <c r="DCO55" s="15"/>
      <c r="DCP55" s="14"/>
      <c r="DCQ55" s="15"/>
      <c r="DCR55" s="15"/>
      <c r="DCS55" s="14"/>
      <c r="DCT55" s="15"/>
      <c r="DCU55" s="15"/>
      <c r="DCV55" s="14"/>
      <c r="DCW55" s="15"/>
      <c r="DCX55" s="15"/>
      <c r="DCY55" s="14"/>
      <c r="DCZ55" s="15"/>
      <c r="DDA55" s="15"/>
      <c r="DDB55" s="14"/>
      <c r="DDC55" s="15"/>
      <c r="DDD55" s="15"/>
      <c r="DDE55" s="14"/>
      <c r="DDF55" s="15"/>
      <c r="DDG55" s="15"/>
      <c r="DDH55" s="14"/>
      <c r="DDI55" s="15"/>
      <c r="DDJ55" s="15"/>
      <c r="DDK55" s="14"/>
      <c r="DDL55" s="15"/>
      <c r="DDM55" s="15"/>
      <c r="DDN55" s="14"/>
      <c r="DDO55" s="15"/>
      <c r="DDP55" s="15"/>
      <c r="DDQ55" s="14"/>
      <c r="DDR55" s="15"/>
      <c r="DDS55" s="15"/>
      <c r="DDT55" s="14"/>
      <c r="DDU55" s="15"/>
      <c r="DDV55" s="15"/>
      <c r="DDW55" s="14"/>
      <c r="DDX55" s="15"/>
      <c r="DDY55" s="15"/>
      <c r="DDZ55" s="14"/>
      <c r="DEA55" s="15"/>
      <c r="DEB55" s="15"/>
      <c r="DEC55" s="14"/>
      <c r="DED55" s="15"/>
      <c r="DEE55" s="15"/>
      <c r="DEF55" s="14"/>
      <c r="DEG55" s="15"/>
      <c r="DEH55" s="15"/>
      <c r="DEI55" s="14"/>
      <c r="DEJ55" s="15"/>
      <c r="DEK55" s="15"/>
      <c r="DEL55" s="14"/>
      <c r="DEM55" s="15"/>
      <c r="DEN55" s="15"/>
      <c r="DEO55" s="14"/>
      <c r="DEP55" s="15"/>
      <c r="DEQ55" s="15"/>
      <c r="DER55" s="14"/>
      <c r="DES55" s="15"/>
      <c r="DET55" s="15"/>
      <c r="DEU55" s="14"/>
      <c r="DEV55" s="15"/>
      <c r="DEW55" s="15"/>
      <c r="DEX55" s="14"/>
      <c r="DEY55" s="15"/>
      <c r="DEZ55" s="15"/>
      <c r="DFA55" s="14"/>
      <c r="DFB55" s="15"/>
      <c r="DFC55" s="15"/>
      <c r="DFD55" s="14"/>
      <c r="DFE55" s="15"/>
      <c r="DFF55" s="15"/>
      <c r="DFG55" s="14"/>
      <c r="DFH55" s="15"/>
      <c r="DFI55" s="15"/>
      <c r="DFJ55" s="14"/>
      <c r="DFK55" s="15"/>
      <c r="DFL55" s="15"/>
      <c r="DFM55" s="14"/>
      <c r="DFN55" s="15"/>
      <c r="DFO55" s="15"/>
      <c r="DFP55" s="14"/>
      <c r="DFQ55" s="15"/>
      <c r="DFR55" s="15"/>
      <c r="DFS55" s="14"/>
      <c r="DFT55" s="15"/>
      <c r="DFU55" s="15"/>
      <c r="DFV55" s="14"/>
      <c r="DFW55" s="15"/>
      <c r="DFX55" s="15"/>
      <c r="DFY55" s="14"/>
      <c r="DFZ55" s="15"/>
      <c r="DGA55" s="15"/>
      <c r="DGB55" s="14"/>
      <c r="DGC55" s="15"/>
      <c r="DGD55" s="15"/>
      <c r="DGE55" s="14"/>
      <c r="DGF55" s="15"/>
      <c r="DGG55" s="15"/>
      <c r="DGH55" s="14"/>
      <c r="DGI55" s="15"/>
      <c r="DGJ55" s="15"/>
      <c r="DGK55" s="14"/>
      <c r="DGL55" s="15"/>
      <c r="DGM55" s="15"/>
      <c r="DGN55" s="14"/>
      <c r="DGO55" s="15"/>
      <c r="DGP55" s="15"/>
      <c r="DGQ55" s="14"/>
      <c r="DGR55" s="15"/>
      <c r="DGS55" s="15"/>
      <c r="DGT55" s="14"/>
      <c r="DGU55" s="15"/>
      <c r="DGV55" s="15"/>
      <c r="DGW55" s="14"/>
      <c r="DGX55" s="15"/>
      <c r="DGY55" s="15"/>
      <c r="DGZ55" s="14"/>
      <c r="DHA55" s="15"/>
      <c r="DHB55" s="15"/>
      <c r="DHC55" s="14"/>
      <c r="DHD55" s="15"/>
      <c r="DHE55" s="15"/>
      <c r="DHF55" s="14"/>
      <c r="DHG55" s="15"/>
      <c r="DHH55" s="15"/>
      <c r="DHI55" s="14"/>
      <c r="DHJ55" s="15"/>
      <c r="DHK55" s="15"/>
      <c r="DHL55" s="14"/>
      <c r="DHM55" s="15"/>
      <c r="DHN55" s="15"/>
      <c r="DHO55" s="14"/>
      <c r="DHP55" s="15"/>
      <c r="DHQ55" s="15"/>
      <c r="DHR55" s="14"/>
      <c r="DHS55" s="15"/>
      <c r="DHT55" s="15"/>
      <c r="DHU55" s="14"/>
      <c r="DHV55" s="15"/>
      <c r="DHW55" s="15"/>
      <c r="DHX55" s="14"/>
      <c r="DHY55" s="15"/>
      <c r="DHZ55" s="15"/>
      <c r="DIA55" s="14"/>
      <c r="DIB55" s="15"/>
      <c r="DIC55" s="15"/>
      <c r="DID55" s="14"/>
      <c r="DIE55" s="15"/>
      <c r="DIF55" s="15"/>
      <c r="DIG55" s="14"/>
      <c r="DIH55" s="15"/>
      <c r="DII55" s="15"/>
      <c r="DIJ55" s="14"/>
      <c r="DIK55" s="15"/>
      <c r="DIL55" s="15"/>
      <c r="DIM55" s="14"/>
      <c r="DIN55" s="15"/>
      <c r="DIO55" s="15"/>
      <c r="DIP55" s="14"/>
      <c r="DIQ55" s="15"/>
      <c r="DIR55" s="15"/>
      <c r="DIS55" s="14"/>
      <c r="DIT55" s="15"/>
      <c r="DIU55" s="15"/>
      <c r="DIV55" s="14"/>
      <c r="DIW55" s="15"/>
      <c r="DIX55" s="15"/>
      <c r="DIY55" s="14"/>
      <c r="DIZ55" s="15"/>
      <c r="DJA55" s="15"/>
      <c r="DJB55" s="14"/>
      <c r="DJC55" s="15"/>
      <c r="DJD55" s="15"/>
      <c r="DJE55" s="14"/>
      <c r="DJF55" s="15"/>
      <c r="DJG55" s="15"/>
      <c r="DJH55" s="14"/>
      <c r="DJI55" s="15"/>
      <c r="DJJ55" s="15"/>
      <c r="DJK55" s="14"/>
      <c r="DJL55" s="15"/>
      <c r="DJM55" s="15"/>
      <c r="DJN55" s="14"/>
      <c r="DJO55" s="15"/>
      <c r="DJP55" s="15"/>
      <c r="DJQ55" s="14"/>
      <c r="DJR55" s="15"/>
      <c r="DJS55" s="15"/>
      <c r="DJT55" s="14"/>
      <c r="DJU55" s="15"/>
      <c r="DJV55" s="15"/>
      <c r="DJW55" s="14"/>
      <c r="DJX55" s="15"/>
      <c r="DJY55" s="15"/>
      <c r="DJZ55" s="14"/>
      <c r="DKA55" s="15"/>
      <c r="DKB55" s="15"/>
      <c r="DKC55" s="14"/>
      <c r="DKD55" s="15"/>
      <c r="DKE55" s="15"/>
      <c r="DKF55" s="14"/>
      <c r="DKG55" s="15"/>
      <c r="DKH55" s="15"/>
      <c r="DKI55" s="14"/>
      <c r="DKJ55" s="15"/>
      <c r="DKK55" s="15"/>
      <c r="DKL55" s="14"/>
      <c r="DKM55" s="15"/>
      <c r="DKN55" s="15"/>
      <c r="DKO55" s="14"/>
      <c r="DKP55" s="15"/>
      <c r="DKQ55" s="15"/>
      <c r="DKR55" s="14"/>
      <c r="DKS55" s="15"/>
      <c r="DKT55" s="15"/>
      <c r="DKU55" s="14"/>
      <c r="DKV55" s="15"/>
      <c r="DKW55" s="15"/>
      <c r="DKX55" s="14"/>
      <c r="DKY55" s="15"/>
      <c r="DKZ55" s="15"/>
      <c r="DLA55" s="14"/>
      <c r="DLB55" s="15"/>
      <c r="DLC55" s="15"/>
      <c r="DLD55" s="14"/>
      <c r="DLE55" s="15"/>
      <c r="DLF55" s="15"/>
      <c r="DLG55" s="14"/>
      <c r="DLH55" s="15"/>
      <c r="DLI55" s="15"/>
      <c r="DLJ55" s="14"/>
      <c r="DLK55" s="15"/>
      <c r="DLL55" s="15"/>
      <c r="DLM55" s="14"/>
      <c r="DLN55" s="15"/>
      <c r="DLO55" s="15"/>
      <c r="DLP55" s="14"/>
      <c r="DLQ55" s="15"/>
      <c r="DLR55" s="15"/>
      <c r="DLS55" s="14"/>
      <c r="DLT55" s="15"/>
      <c r="DLU55" s="15"/>
      <c r="DLV55" s="14"/>
      <c r="DLW55" s="15"/>
      <c r="DLX55" s="15"/>
      <c r="DLY55" s="14"/>
      <c r="DLZ55" s="15"/>
      <c r="DMA55" s="15"/>
      <c r="DMB55" s="14"/>
      <c r="DMC55" s="15"/>
      <c r="DMD55" s="15"/>
      <c r="DME55" s="14"/>
      <c r="DMF55" s="15"/>
      <c r="DMG55" s="15"/>
      <c r="DMH55" s="14"/>
      <c r="DMI55" s="15"/>
      <c r="DMJ55" s="15"/>
      <c r="DMK55" s="14"/>
      <c r="DML55" s="15"/>
      <c r="DMM55" s="15"/>
      <c r="DMN55" s="14"/>
      <c r="DMO55" s="15"/>
      <c r="DMP55" s="15"/>
      <c r="DMQ55" s="14"/>
      <c r="DMR55" s="15"/>
      <c r="DMS55" s="15"/>
      <c r="DMT55" s="14"/>
      <c r="DMU55" s="15"/>
      <c r="DMV55" s="15"/>
      <c r="DMW55" s="14"/>
      <c r="DMX55" s="15"/>
      <c r="DMY55" s="15"/>
      <c r="DMZ55" s="14"/>
      <c r="DNA55" s="15"/>
      <c r="DNB55" s="15"/>
      <c r="DNC55" s="14"/>
      <c r="DND55" s="15"/>
      <c r="DNE55" s="15"/>
      <c r="DNF55" s="14"/>
      <c r="DNG55" s="15"/>
      <c r="DNH55" s="15"/>
      <c r="DNI55" s="14"/>
      <c r="DNJ55" s="15"/>
      <c r="DNK55" s="15"/>
      <c r="DNL55" s="14"/>
      <c r="DNM55" s="15"/>
      <c r="DNN55" s="15"/>
      <c r="DNO55" s="14"/>
      <c r="DNP55" s="15"/>
      <c r="DNQ55" s="15"/>
      <c r="DNR55" s="14"/>
      <c r="DNS55" s="15"/>
      <c r="DNT55" s="15"/>
      <c r="DNU55" s="14"/>
      <c r="DNV55" s="15"/>
      <c r="DNW55" s="15"/>
      <c r="DNX55" s="14"/>
      <c r="DNY55" s="15"/>
      <c r="DNZ55" s="15"/>
      <c r="DOA55" s="14"/>
      <c r="DOB55" s="15"/>
      <c r="DOC55" s="15"/>
      <c r="DOD55" s="14"/>
      <c r="DOE55" s="15"/>
      <c r="DOF55" s="15"/>
      <c r="DOG55" s="14"/>
      <c r="DOH55" s="15"/>
      <c r="DOI55" s="15"/>
      <c r="DOJ55" s="14"/>
      <c r="DOK55" s="15"/>
      <c r="DOL55" s="15"/>
      <c r="DOM55" s="14"/>
      <c r="DON55" s="15"/>
      <c r="DOO55" s="15"/>
      <c r="DOP55" s="14"/>
      <c r="DOQ55" s="15"/>
      <c r="DOR55" s="15"/>
      <c r="DOS55" s="14"/>
      <c r="DOT55" s="15"/>
      <c r="DOU55" s="15"/>
      <c r="DOV55" s="14"/>
      <c r="DOW55" s="15"/>
      <c r="DOX55" s="15"/>
      <c r="DOY55" s="14"/>
      <c r="DOZ55" s="15"/>
      <c r="DPA55" s="15"/>
      <c r="DPB55" s="14"/>
      <c r="DPC55" s="15"/>
      <c r="DPD55" s="15"/>
      <c r="DPE55" s="14"/>
      <c r="DPF55" s="15"/>
      <c r="DPG55" s="15"/>
      <c r="DPH55" s="14"/>
      <c r="DPI55" s="15"/>
      <c r="DPJ55" s="15"/>
      <c r="DPK55" s="14"/>
      <c r="DPL55" s="15"/>
      <c r="DPM55" s="15"/>
      <c r="DPN55" s="14"/>
      <c r="DPO55" s="15"/>
      <c r="DPP55" s="15"/>
      <c r="DPQ55" s="14"/>
      <c r="DPR55" s="15"/>
      <c r="DPS55" s="15"/>
      <c r="DPT55" s="14"/>
      <c r="DPU55" s="15"/>
      <c r="DPV55" s="15"/>
      <c r="DPW55" s="14"/>
      <c r="DPX55" s="15"/>
      <c r="DPY55" s="15"/>
      <c r="DPZ55" s="14"/>
      <c r="DQA55" s="15"/>
      <c r="DQB55" s="15"/>
      <c r="DQC55" s="14"/>
      <c r="DQD55" s="15"/>
      <c r="DQE55" s="15"/>
      <c r="DQF55" s="14"/>
      <c r="DQG55" s="15"/>
      <c r="DQH55" s="15"/>
      <c r="DQI55" s="14"/>
      <c r="DQJ55" s="15"/>
      <c r="DQK55" s="15"/>
      <c r="DQL55" s="14"/>
      <c r="DQM55" s="15"/>
      <c r="DQN55" s="15"/>
      <c r="DQO55" s="14"/>
      <c r="DQP55" s="15"/>
      <c r="DQQ55" s="15"/>
      <c r="DQR55" s="14"/>
      <c r="DQS55" s="15"/>
      <c r="DQT55" s="15"/>
      <c r="DQU55" s="14"/>
      <c r="DQV55" s="15"/>
      <c r="DQW55" s="15"/>
      <c r="DQX55" s="14"/>
      <c r="DQY55" s="15"/>
      <c r="DQZ55" s="15"/>
      <c r="DRA55" s="14"/>
      <c r="DRB55" s="15"/>
      <c r="DRC55" s="15"/>
      <c r="DRD55" s="14"/>
      <c r="DRE55" s="15"/>
      <c r="DRF55" s="15"/>
      <c r="DRG55" s="14"/>
      <c r="DRH55" s="15"/>
      <c r="DRI55" s="15"/>
      <c r="DRJ55" s="14"/>
      <c r="DRK55" s="15"/>
      <c r="DRL55" s="15"/>
      <c r="DRM55" s="14"/>
      <c r="DRN55" s="15"/>
      <c r="DRO55" s="15"/>
      <c r="DRP55" s="14"/>
      <c r="DRQ55" s="15"/>
      <c r="DRR55" s="15"/>
      <c r="DRS55" s="14"/>
      <c r="DRT55" s="15"/>
      <c r="DRU55" s="15"/>
      <c r="DRV55" s="14"/>
      <c r="DRW55" s="15"/>
      <c r="DRX55" s="15"/>
      <c r="DRY55" s="14"/>
      <c r="DRZ55" s="15"/>
      <c r="DSA55" s="15"/>
      <c r="DSB55" s="14"/>
      <c r="DSC55" s="15"/>
      <c r="DSD55" s="15"/>
      <c r="DSE55" s="14"/>
      <c r="DSF55" s="15"/>
      <c r="DSG55" s="15"/>
      <c r="DSH55" s="14"/>
      <c r="DSI55" s="15"/>
      <c r="DSJ55" s="15"/>
      <c r="DSK55" s="14"/>
      <c r="DSL55" s="15"/>
      <c r="DSM55" s="15"/>
      <c r="DSN55" s="14"/>
      <c r="DSO55" s="15"/>
      <c r="DSP55" s="15"/>
      <c r="DSQ55" s="14"/>
      <c r="DSR55" s="15"/>
      <c r="DSS55" s="15"/>
      <c r="DST55" s="14"/>
      <c r="DSU55" s="15"/>
      <c r="DSV55" s="15"/>
      <c r="DSW55" s="14"/>
      <c r="DSX55" s="15"/>
      <c r="DSY55" s="15"/>
      <c r="DSZ55" s="14"/>
      <c r="DTA55" s="15"/>
      <c r="DTB55" s="15"/>
      <c r="DTC55" s="14"/>
      <c r="DTD55" s="15"/>
      <c r="DTE55" s="15"/>
      <c r="DTF55" s="14"/>
      <c r="DTG55" s="15"/>
      <c r="DTH55" s="15"/>
      <c r="DTI55" s="14"/>
      <c r="DTJ55" s="15"/>
      <c r="DTK55" s="15"/>
      <c r="DTL55" s="14"/>
      <c r="DTM55" s="15"/>
      <c r="DTN55" s="15"/>
      <c r="DTO55" s="14"/>
      <c r="DTP55" s="15"/>
      <c r="DTQ55" s="15"/>
      <c r="DTR55" s="14"/>
      <c r="DTS55" s="15"/>
      <c r="DTT55" s="15"/>
      <c r="DTU55" s="14"/>
      <c r="DTV55" s="15"/>
      <c r="DTW55" s="15"/>
      <c r="DTX55" s="14"/>
      <c r="DTY55" s="15"/>
      <c r="DTZ55" s="15"/>
      <c r="DUA55" s="14"/>
      <c r="DUB55" s="15"/>
      <c r="DUC55" s="15"/>
      <c r="DUD55" s="14"/>
      <c r="DUE55" s="15"/>
      <c r="DUF55" s="15"/>
      <c r="DUG55" s="14"/>
      <c r="DUH55" s="15"/>
      <c r="DUI55" s="15"/>
      <c r="DUJ55" s="14"/>
      <c r="DUK55" s="15"/>
      <c r="DUL55" s="15"/>
      <c r="DUM55" s="14"/>
      <c r="DUN55" s="15"/>
      <c r="DUO55" s="15"/>
      <c r="DUP55" s="14"/>
      <c r="DUQ55" s="15"/>
      <c r="DUR55" s="15"/>
      <c r="DUS55" s="14"/>
      <c r="DUT55" s="15"/>
      <c r="DUU55" s="15"/>
      <c r="DUV55" s="14"/>
      <c r="DUW55" s="15"/>
      <c r="DUX55" s="15"/>
      <c r="DUY55" s="14"/>
      <c r="DUZ55" s="15"/>
      <c r="DVA55" s="15"/>
      <c r="DVB55" s="14"/>
      <c r="DVC55" s="15"/>
      <c r="DVD55" s="15"/>
      <c r="DVE55" s="14"/>
      <c r="DVF55" s="15"/>
      <c r="DVG55" s="15"/>
      <c r="DVH55" s="14"/>
      <c r="DVI55" s="15"/>
      <c r="DVJ55" s="15"/>
      <c r="DVK55" s="14"/>
      <c r="DVL55" s="15"/>
      <c r="DVM55" s="15"/>
      <c r="DVN55" s="14"/>
      <c r="DVO55" s="15"/>
      <c r="DVP55" s="15"/>
      <c r="DVQ55" s="14"/>
      <c r="DVR55" s="15"/>
      <c r="DVS55" s="15"/>
      <c r="DVT55" s="14"/>
      <c r="DVU55" s="15"/>
      <c r="DVV55" s="15"/>
      <c r="DVW55" s="14"/>
      <c r="DVX55" s="15"/>
      <c r="DVY55" s="15"/>
      <c r="DVZ55" s="14"/>
      <c r="DWA55" s="15"/>
      <c r="DWB55" s="15"/>
      <c r="DWC55" s="14"/>
      <c r="DWD55" s="15"/>
      <c r="DWE55" s="15"/>
      <c r="DWF55" s="14"/>
      <c r="DWG55" s="15"/>
      <c r="DWH55" s="15"/>
      <c r="DWI55" s="14"/>
      <c r="DWJ55" s="15"/>
      <c r="DWK55" s="15"/>
      <c r="DWL55" s="14"/>
      <c r="DWM55" s="15"/>
      <c r="DWN55" s="15"/>
      <c r="DWO55" s="14"/>
      <c r="DWP55" s="15"/>
      <c r="DWQ55" s="15"/>
      <c r="DWR55" s="14"/>
      <c r="DWS55" s="15"/>
      <c r="DWT55" s="15"/>
      <c r="DWU55" s="14"/>
      <c r="DWV55" s="15"/>
      <c r="DWW55" s="15"/>
      <c r="DWX55" s="14"/>
      <c r="DWY55" s="15"/>
      <c r="DWZ55" s="15"/>
      <c r="DXA55" s="14"/>
      <c r="DXB55" s="15"/>
      <c r="DXC55" s="15"/>
      <c r="DXD55" s="14"/>
      <c r="DXE55" s="15"/>
      <c r="DXF55" s="15"/>
      <c r="DXG55" s="14"/>
      <c r="DXH55" s="15"/>
      <c r="DXI55" s="15"/>
      <c r="DXJ55" s="14"/>
      <c r="DXK55" s="15"/>
      <c r="DXL55" s="15"/>
      <c r="DXM55" s="14"/>
      <c r="DXN55" s="15"/>
      <c r="DXO55" s="15"/>
      <c r="DXP55" s="14"/>
      <c r="DXQ55" s="15"/>
      <c r="DXR55" s="15"/>
      <c r="DXS55" s="14"/>
      <c r="DXT55" s="15"/>
      <c r="DXU55" s="15"/>
      <c r="DXV55" s="14"/>
      <c r="DXW55" s="15"/>
      <c r="DXX55" s="15"/>
      <c r="DXY55" s="14"/>
      <c r="DXZ55" s="15"/>
      <c r="DYA55" s="15"/>
      <c r="DYB55" s="14"/>
      <c r="DYC55" s="15"/>
      <c r="DYD55" s="15"/>
      <c r="DYE55" s="14"/>
      <c r="DYF55" s="15"/>
      <c r="DYG55" s="15"/>
      <c r="DYH55" s="14"/>
      <c r="DYI55" s="15"/>
      <c r="DYJ55" s="15"/>
      <c r="DYK55" s="14"/>
      <c r="DYL55" s="15"/>
      <c r="DYM55" s="15"/>
      <c r="DYN55" s="14"/>
      <c r="DYO55" s="15"/>
      <c r="DYP55" s="15"/>
      <c r="DYQ55" s="14"/>
      <c r="DYR55" s="15"/>
      <c r="DYS55" s="15"/>
      <c r="DYT55" s="14"/>
      <c r="DYU55" s="15"/>
      <c r="DYV55" s="15"/>
      <c r="DYW55" s="14"/>
      <c r="DYX55" s="15"/>
      <c r="DYY55" s="15"/>
      <c r="DYZ55" s="14"/>
      <c r="DZA55" s="15"/>
      <c r="DZB55" s="15"/>
      <c r="DZC55" s="14"/>
      <c r="DZD55" s="15"/>
      <c r="DZE55" s="15"/>
      <c r="DZF55" s="14"/>
      <c r="DZG55" s="15"/>
      <c r="DZH55" s="15"/>
      <c r="DZI55" s="14"/>
      <c r="DZJ55" s="15"/>
      <c r="DZK55" s="15"/>
      <c r="DZL55" s="14"/>
      <c r="DZM55" s="15"/>
      <c r="DZN55" s="15"/>
      <c r="DZO55" s="14"/>
      <c r="DZP55" s="15"/>
      <c r="DZQ55" s="15"/>
      <c r="DZR55" s="14"/>
      <c r="DZS55" s="15"/>
      <c r="DZT55" s="15"/>
      <c r="DZU55" s="14"/>
      <c r="DZV55" s="15"/>
      <c r="DZW55" s="15"/>
      <c r="DZX55" s="14"/>
      <c r="DZY55" s="15"/>
      <c r="DZZ55" s="15"/>
      <c r="EAA55" s="14"/>
      <c r="EAB55" s="15"/>
      <c r="EAC55" s="15"/>
      <c r="EAD55" s="14"/>
      <c r="EAE55" s="15"/>
      <c r="EAF55" s="15"/>
      <c r="EAG55" s="14"/>
      <c r="EAH55" s="15"/>
      <c r="EAI55" s="15"/>
      <c r="EAJ55" s="14"/>
      <c r="EAK55" s="15"/>
      <c r="EAL55" s="15"/>
      <c r="EAM55" s="14"/>
      <c r="EAN55" s="15"/>
      <c r="EAO55" s="15"/>
      <c r="EAP55" s="14"/>
      <c r="EAQ55" s="15"/>
      <c r="EAR55" s="15"/>
      <c r="EAS55" s="14"/>
      <c r="EAT55" s="15"/>
      <c r="EAU55" s="15"/>
      <c r="EAV55" s="14"/>
      <c r="EAW55" s="15"/>
      <c r="EAX55" s="15"/>
      <c r="EAY55" s="14"/>
      <c r="EAZ55" s="15"/>
      <c r="EBA55" s="15"/>
      <c r="EBB55" s="14"/>
      <c r="EBC55" s="15"/>
      <c r="EBD55" s="15"/>
      <c r="EBE55" s="14"/>
      <c r="EBF55" s="15"/>
      <c r="EBG55" s="15"/>
      <c r="EBH55" s="14"/>
      <c r="EBI55" s="15"/>
      <c r="EBJ55" s="15"/>
      <c r="EBK55" s="14"/>
      <c r="EBL55" s="15"/>
      <c r="EBM55" s="15"/>
      <c r="EBN55" s="14"/>
      <c r="EBO55" s="15"/>
      <c r="EBP55" s="15"/>
      <c r="EBQ55" s="14"/>
      <c r="EBR55" s="15"/>
      <c r="EBS55" s="15"/>
      <c r="EBT55" s="14"/>
      <c r="EBU55" s="15"/>
      <c r="EBV55" s="15"/>
      <c r="EBW55" s="14"/>
      <c r="EBX55" s="15"/>
      <c r="EBY55" s="15"/>
      <c r="EBZ55" s="14"/>
      <c r="ECA55" s="15"/>
      <c r="ECB55" s="15"/>
      <c r="ECC55" s="14"/>
      <c r="ECD55" s="15"/>
      <c r="ECE55" s="15"/>
      <c r="ECF55" s="14"/>
      <c r="ECG55" s="15"/>
      <c r="ECH55" s="15"/>
      <c r="ECI55" s="14"/>
      <c r="ECJ55" s="15"/>
      <c r="ECK55" s="15"/>
      <c r="ECL55" s="14"/>
      <c r="ECM55" s="15"/>
      <c r="ECN55" s="15"/>
      <c r="ECO55" s="14"/>
      <c r="ECP55" s="15"/>
      <c r="ECQ55" s="15"/>
      <c r="ECR55" s="14"/>
      <c r="ECS55" s="15"/>
      <c r="ECT55" s="15"/>
      <c r="ECU55" s="14"/>
      <c r="ECV55" s="15"/>
      <c r="ECW55" s="15"/>
      <c r="ECX55" s="14"/>
      <c r="ECY55" s="15"/>
      <c r="ECZ55" s="15"/>
      <c r="EDA55" s="14"/>
      <c r="EDB55" s="15"/>
      <c r="EDC55" s="15"/>
      <c r="EDD55" s="14"/>
      <c r="EDE55" s="15"/>
      <c r="EDF55" s="15"/>
      <c r="EDG55" s="14"/>
      <c r="EDH55" s="15"/>
      <c r="EDI55" s="15"/>
      <c r="EDJ55" s="14"/>
      <c r="EDK55" s="15"/>
      <c r="EDL55" s="15"/>
      <c r="EDM55" s="14"/>
      <c r="EDN55" s="15"/>
      <c r="EDO55" s="15"/>
      <c r="EDP55" s="14"/>
      <c r="EDQ55" s="15"/>
      <c r="EDR55" s="15"/>
      <c r="EDS55" s="14"/>
      <c r="EDT55" s="15"/>
      <c r="EDU55" s="15"/>
      <c r="EDV55" s="14"/>
      <c r="EDW55" s="15"/>
      <c r="EDX55" s="15"/>
      <c r="EDY55" s="14"/>
      <c r="EDZ55" s="15"/>
      <c r="EEA55" s="15"/>
      <c r="EEB55" s="14"/>
      <c r="EEC55" s="15"/>
      <c r="EED55" s="15"/>
      <c r="EEE55" s="14"/>
      <c r="EEF55" s="15"/>
      <c r="EEG55" s="15"/>
      <c r="EEH55" s="14"/>
      <c r="EEI55" s="15"/>
      <c r="EEJ55" s="15"/>
      <c r="EEK55" s="14"/>
      <c r="EEL55" s="15"/>
      <c r="EEM55" s="15"/>
      <c r="EEN55" s="14"/>
      <c r="EEO55" s="15"/>
      <c r="EEP55" s="15"/>
      <c r="EEQ55" s="14"/>
      <c r="EER55" s="15"/>
      <c r="EES55" s="15"/>
      <c r="EET55" s="14"/>
      <c r="EEU55" s="15"/>
      <c r="EEV55" s="15"/>
      <c r="EEW55" s="14"/>
      <c r="EEX55" s="15"/>
      <c r="EEY55" s="15"/>
      <c r="EEZ55" s="14"/>
      <c r="EFA55" s="15"/>
      <c r="EFB55" s="15"/>
      <c r="EFC55" s="14"/>
      <c r="EFD55" s="15"/>
      <c r="EFE55" s="15"/>
      <c r="EFF55" s="14"/>
      <c r="EFG55" s="15"/>
      <c r="EFH55" s="15"/>
      <c r="EFI55" s="14"/>
      <c r="EFJ55" s="15"/>
      <c r="EFK55" s="15"/>
      <c r="EFL55" s="14"/>
      <c r="EFM55" s="15"/>
      <c r="EFN55" s="15"/>
      <c r="EFO55" s="14"/>
      <c r="EFP55" s="15"/>
      <c r="EFQ55" s="15"/>
      <c r="EFR55" s="14"/>
      <c r="EFS55" s="15"/>
      <c r="EFT55" s="15"/>
      <c r="EFU55" s="14"/>
      <c r="EFV55" s="15"/>
      <c r="EFW55" s="15"/>
      <c r="EFX55" s="14"/>
      <c r="EFY55" s="15"/>
      <c r="EFZ55" s="15"/>
      <c r="EGA55" s="14"/>
      <c r="EGB55" s="15"/>
      <c r="EGC55" s="15"/>
      <c r="EGD55" s="14"/>
      <c r="EGE55" s="15"/>
      <c r="EGF55" s="15"/>
      <c r="EGG55" s="14"/>
      <c r="EGH55" s="15"/>
      <c r="EGI55" s="15"/>
      <c r="EGJ55" s="14"/>
      <c r="EGK55" s="15"/>
      <c r="EGL55" s="15"/>
      <c r="EGM55" s="14"/>
      <c r="EGN55" s="15"/>
      <c r="EGO55" s="15"/>
      <c r="EGP55" s="14"/>
      <c r="EGQ55" s="15"/>
      <c r="EGR55" s="15"/>
      <c r="EGS55" s="14"/>
      <c r="EGT55" s="15"/>
      <c r="EGU55" s="15"/>
      <c r="EGV55" s="14"/>
      <c r="EGW55" s="15"/>
      <c r="EGX55" s="15"/>
      <c r="EGY55" s="14"/>
      <c r="EGZ55" s="15"/>
      <c r="EHA55" s="15"/>
      <c r="EHB55" s="14"/>
      <c r="EHC55" s="15"/>
      <c r="EHD55" s="15"/>
      <c r="EHE55" s="14"/>
      <c r="EHF55" s="15"/>
      <c r="EHG55" s="15"/>
      <c r="EHH55" s="14"/>
      <c r="EHI55" s="15"/>
      <c r="EHJ55" s="15"/>
      <c r="EHK55" s="14"/>
      <c r="EHL55" s="15"/>
      <c r="EHM55" s="15"/>
      <c r="EHN55" s="14"/>
      <c r="EHO55" s="15"/>
      <c r="EHP55" s="15"/>
      <c r="EHQ55" s="14"/>
      <c r="EHR55" s="15"/>
      <c r="EHS55" s="15"/>
      <c r="EHT55" s="14"/>
      <c r="EHU55" s="15"/>
      <c r="EHV55" s="15"/>
      <c r="EHW55" s="14"/>
      <c r="EHX55" s="15"/>
      <c r="EHY55" s="15"/>
      <c r="EHZ55" s="14"/>
      <c r="EIA55" s="15"/>
      <c r="EIB55" s="15"/>
      <c r="EIC55" s="14"/>
      <c r="EID55" s="15"/>
      <c r="EIE55" s="15"/>
      <c r="EIF55" s="14"/>
      <c r="EIG55" s="15"/>
      <c r="EIH55" s="15"/>
      <c r="EII55" s="14"/>
      <c r="EIJ55" s="15"/>
      <c r="EIK55" s="15"/>
      <c r="EIL55" s="14"/>
      <c r="EIM55" s="15"/>
      <c r="EIN55" s="15"/>
      <c r="EIO55" s="14"/>
      <c r="EIP55" s="15"/>
      <c r="EIQ55" s="15"/>
      <c r="EIR55" s="14"/>
      <c r="EIS55" s="15"/>
      <c r="EIT55" s="15"/>
      <c r="EIU55" s="14"/>
      <c r="EIV55" s="15"/>
      <c r="EIW55" s="15"/>
      <c r="EIX55" s="14"/>
      <c r="EIY55" s="15"/>
      <c r="EIZ55" s="15"/>
      <c r="EJA55" s="14"/>
      <c r="EJB55" s="15"/>
      <c r="EJC55" s="15"/>
      <c r="EJD55" s="14"/>
      <c r="EJE55" s="15"/>
      <c r="EJF55" s="15"/>
      <c r="EJG55" s="14"/>
      <c r="EJH55" s="15"/>
      <c r="EJI55" s="15"/>
      <c r="EJJ55" s="14"/>
      <c r="EJK55" s="15"/>
      <c r="EJL55" s="15"/>
      <c r="EJM55" s="14"/>
      <c r="EJN55" s="15"/>
      <c r="EJO55" s="15"/>
      <c r="EJP55" s="14"/>
      <c r="EJQ55" s="15"/>
      <c r="EJR55" s="15"/>
      <c r="EJS55" s="14"/>
      <c r="EJT55" s="15"/>
      <c r="EJU55" s="15"/>
      <c r="EJV55" s="14"/>
      <c r="EJW55" s="15"/>
      <c r="EJX55" s="15"/>
      <c r="EJY55" s="14"/>
      <c r="EJZ55" s="15"/>
      <c r="EKA55" s="15"/>
      <c r="EKB55" s="14"/>
      <c r="EKC55" s="15"/>
      <c r="EKD55" s="15"/>
      <c r="EKE55" s="14"/>
      <c r="EKF55" s="15"/>
      <c r="EKG55" s="15"/>
      <c r="EKH55" s="14"/>
      <c r="EKI55" s="15"/>
      <c r="EKJ55" s="15"/>
      <c r="EKK55" s="14"/>
      <c r="EKL55" s="15"/>
      <c r="EKM55" s="15"/>
      <c r="EKN55" s="14"/>
      <c r="EKO55" s="15"/>
      <c r="EKP55" s="15"/>
      <c r="EKQ55" s="14"/>
      <c r="EKR55" s="15"/>
      <c r="EKS55" s="15"/>
      <c r="EKT55" s="14"/>
      <c r="EKU55" s="15"/>
      <c r="EKV55" s="15"/>
      <c r="EKW55" s="14"/>
      <c r="EKX55" s="15"/>
      <c r="EKY55" s="15"/>
      <c r="EKZ55" s="14"/>
      <c r="ELA55" s="15"/>
      <c r="ELB55" s="15"/>
      <c r="ELC55" s="14"/>
      <c r="ELD55" s="15"/>
      <c r="ELE55" s="15"/>
      <c r="ELF55" s="14"/>
      <c r="ELG55" s="15"/>
      <c r="ELH55" s="15"/>
      <c r="ELI55" s="14"/>
      <c r="ELJ55" s="15"/>
      <c r="ELK55" s="15"/>
      <c r="ELL55" s="14"/>
      <c r="ELM55" s="15"/>
      <c r="ELN55" s="15"/>
      <c r="ELO55" s="14"/>
      <c r="ELP55" s="15"/>
      <c r="ELQ55" s="15"/>
      <c r="ELR55" s="14"/>
      <c r="ELS55" s="15"/>
      <c r="ELT55" s="15"/>
      <c r="ELU55" s="14"/>
      <c r="ELV55" s="15"/>
      <c r="ELW55" s="15"/>
      <c r="ELX55" s="14"/>
      <c r="ELY55" s="15"/>
      <c r="ELZ55" s="15"/>
      <c r="EMA55" s="14"/>
      <c r="EMB55" s="15"/>
      <c r="EMC55" s="15"/>
      <c r="EMD55" s="14"/>
      <c r="EME55" s="15"/>
      <c r="EMF55" s="15"/>
      <c r="EMG55" s="14"/>
      <c r="EMH55" s="15"/>
      <c r="EMI55" s="15"/>
      <c r="EMJ55" s="14"/>
      <c r="EMK55" s="15"/>
      <c r="EML55" s="15"/>
      <c r="EMM55" s="14"/>
      <c r="EMN55" s="15"/>
      <c r="EMO55" s="15"/>
      <c r="EMP55" s="14"/>
      <c r="EMQ55" s="15"/>
      <c r="EMR55" s="15"/>
      <c r="EMS55" s="14"/>
      <c r="EMT55" s="15"/>
      <c r="EMU55" s="15"/>
      <c r="EMV55" s="14"/>
      <c r="EMW55" s="15"/>
      <c r="EMX55" s="15"/>
      <c r="EMY55" s="14"/>
      <c r="EMZ55" s="15"/>
      <c r="ENA55" s="15"/>
      <c r="ENB55" s="14"/>
      <c r="ENC55" s="15"/>
      <c r="END55" s="15"/>
      <c r="ENE55" s="14"/>
      <c r="ENF55" s="15"/>
      <c r="ENG55" s="15"/>
      <c r="ENH55" s="14"/>
      <c r="ENI55" s="15"/>
      <c r="ENJ55" s="15"/>
      <c r="ENK55" s="14"/>
      <c r="ENL55" s="15"/>
      <c r="ENM55" s="15"/>
      <c r="ENN55" s="14"/>
      <c r="ENO55" s="15"/>
      <c r="ENP55" s="15"/>
      <c r="ENQ55" s="14"/>
      <c r="ENR55" s="15"/>
      <c r="ENS55" s="15"/>
      <c r="ENT55" s="14"/>
      <c r="ENU55" s="15"/>
      <c r="ENV55" s="15"/>
      <c r="ENW55" s="14"/>
      <c r="ENX55" s="15"/>
      <c r="ENY55" s="15"/>
      <c r="ENZ55" s="14"/>
      <c r="EOA55" s="15"/>
      <c r="EOB55" s="15"/>
      <c r="EOC55" s="14"/>
      <c r="EOD55" s="15"/>
      <c r="EOE55" s="15"/>
      <c r="EOF55" s="14"/>
      <c r="EOG55" s="15"/>
      <c r="EOH55" s="15"/>
      <c r="EOI55" s="14"/>
      <c r="EOJ55" s="15"/>
      <c r="EOK55" s="15"/>
      <c r="EOL55" s="14"/>
      <c r="EOM55" s="15"/>
      <c r="EON55" s="15"/>
      <c r="EOO55" s="14"/>
      <c r="EOP55" s="15"/>
      <c r="EOQ55" s="15"/>
      <c r="EOR55" s="14"/>
      <c r="EOS55" s="15"/>
      <c r="EOT55" s="15"/>
      <c r="EOU55" s="14"/>
      <c r="EOV55" s="15"/>
      <c r="EOW55" s="15"/>
      <c r="EOX55" s="14"/>
      <c r="EOY55" s="15"/>
      <c r="EOZ55" s="15"/>
      <c r="EPA55" s="14"/>
      <c r="EPB55" s="15"/>
      <c r="EPC55" s="15"/>
      <c r="EPD55" s="14"/>
      <c r="EPE55" s="15"/>
      <c r="EPF55" s="15"/>
      <c r="EPG55" s="14"/>
      <c r="EPH55" s="15"/>
      <c r="EPI55" s="15"/>
      <c r="EPJ55" s="14"/>
      <c r="EPK55" s="15"/>
      <c r="EPL55" s="15"/>
      <c r="EPM55" s="14"/>
      <c r="EPN55" s="15"/>
      <c r="EPO55" s="15"/>
      <c r="EPP55" s="14"/>
      <c r="EPQ55" s="15"/>
      <c r="EPR55" s="15"/>
      <c r="EPS55" s="14"/>
      <c r="EPT55" s="15"/>
      <c r="EPU55" s="15"/>
      <c r="EPV55" s="14"/>
      <c r="EPW55" s="15"/>
      <c r="EPX55" s="15"/>
      <c r="EPY55" s="14"/>
      <c r="EPZ55" s="15"/>
      <c r="EQA55" s="15"/>
      <c r="EQB55" s="14"/>
      <c r="EQC55" s="15"/>
      <c r="EQD55" s="15"/>
      <c r="EQE55" s="14"/>
      <c r="EQF55" s="15"/>
      <c r="EQG55" s="15"/>
      <c r="EQH55" s="14"/>
      <c r="EQI55" s="15"/>
      <c r="EQJ55" s="15"/>
      <c r="EQK55" s="14"/>
      <c r="EQL55" s="15"/>
      <c r="EQM55" s="15"/>
      <c r="EQN55" s="14"/>
      <c r="EQO55" s="15"/>
      <c r="EQP55" s="15"/>
      <c r="EQQ55" s="14"/>
      <c r="EQR55" s="15"/>
      <c r="EQS55" s="15"/>
      <c r="EQT55" s="14"/>
      <c r="EQU55" s="15"/>
      <c r="EQV55" s="15"/>
      <c r="EQW55" s="14"/>
      <c r="EQX55" s="15"/>
      <c r="EQY55" s="15"/>
      <c r="EQZ55" s="14"/>
      <c r="ERA55" s="15"/>
      <c r="ERB55" s="15"/>
      <c r="ERC55" s="14"/>
      <c r="ERD55" s="15"/>
      <c r="ERE55" s="15"/>
      <c r="ERF55" s="14"/>
      <c r="ERG55" s="15"/>
      <c r="ERH55" s="15"/>
      <c r="ERI55" s="14"/>
      <c r="ERJ55" s="15"/>
      <c r="ERK55" s="15"/>
      <c r="ERL55" s="14"/>
      <c r="ERM55" s="15"/>
      <c r="ERN55" s="15"/>
      <c r="ERO55" s="14"/>
      <c r="ERP55" s="15"/>
      <c r="ERQ55" s="15"/>
      <c r="ERR55" s="14"/>
      <c r="ERS55" s="15"/>
      <c r="ERT55" s="15"/>
      <c r="ERU55" s="14"/>
      <c r="ERV55" s="15"/>
      <c r="ERW55" s="15"/>
      <c r="ERX55" s="14"/>
      <c r="ERY55" s="15"/>
      <c r="ERZ55" s="15"/>
      <c r="ESA55" s="14"/>
      <c r="ESB55" s="15"/>
      <c r="ESC55" s="15"/>
      <c r="ESD55" s="14"/>
      <c r="ESE55" s="15"/>
      <c r="ESF55" s="15"/>
      <c r="ESG55" s="14"/>
      <c r="ESH55" s="15"/>
      <c r="ESI55" s="15"/>
      <c r="ESJ55" s="14"/>
      <c r="ESK55" s="15"/>
      <c r="ESL55" s="15"/>
      <c r="ESM55" s="14"/>
      <c r="ESN55" s="15"/>
      <c r="ESO55" s="15"/>
      <c r="ESP55" s="14"/>
      <c r="ESQ55" s="15"/>
      <c r="ESR55" s="15"/>
      <c r="ESS55" s="14"/>
      <c r="EST55" s="15"/>
      <c r="ESU55" s="15"/>
      <c r="ESV55" s="14"/>
      <c r="ESW55" s="15"/>
      <c r="ESX55" s="15"/>
      <c r="ESY55" s="14"/>
      <c r="ESZ55" s="15"/>
      <c r="ETA55" s="15"/>
      <c r="ETB55" s="14"/>
      <c r="ETC55" s="15"/>
      <c r="ETD55" s="15"/>
      <c r="ETE55" s="14"/>
      <c r="ETF55" s="15"/>
      <c r="ETG55" s="15"/>
      <c r="ETH55" s="14"/>
      <c r="ETI55" s="15"/>
      <c r="ETJ55" s="15"/>
      <c r="ETK55" s="14"/>
      <c r="ETL55" s="15"/>
      <c r="ETM55" s="15"/>
      <c r="ETN55" s="14"/>
      <c r="ETO55" s="15"/>
      <c r="ETP55" s="15"/>
      <c r="ETQ55" s="14"/>
      <c r="ETR55" s="15"/>
      <c r="ETS55" s="15"/>
      <c r="ETT55" s="14"/>
      <c r="ETU55" s="15"/>
      <c r="ETV55" s="15"/>
      <c r="ETW55" s="14"/>
      <c r="ETX55" s="15"/>
      <c r="ETY55" s="15"/>
      <c r="ETZ55" s="14"/>
      <c r="EUA55" s="15"/>
      <c r="EUB55" s="15"/>
      <c r="EUC55" s="14"/>
      <c r="EUD55" s="15"/>
      <c r="EUE55" s="15"/>
      <c r="EUF55" s="14"/>
      <c r="EUG55" s="15"/>
      <c r="EUH55" s="15"/>
      <c r="EUI55" s="14"/>
      <c r="EUJ55" s="15"/>
      <c r="EUK55" s="15"/>
      <c r="EUL55" s="14"/>
      <c r="EUM55" s="15"/>
      <c r="EUN55" s="15"/>
      <c r="EUO55" s="14"/>
      <c r="EUP55" s="15"/>
      <c r="EUQ55" s="15"/>
      <c r="EUR55" s="14"/>
      <c r="EUS55" s="15"/>
      <c r="EUT55" s="15"/>
      <c r="EUU55" s="14"/>
      <c r="EUV55" s="15"/>
      <c r="EUW55" s="15"/>
      <c r="EUX55" s="14"/>
      <c r="EUY55" s="15"/>
      <c r="EUZ55" s="15"/>
      <c r="EVA55" s="14"/>
      <c r="EVB55" s="15"/>
      <c r="EVC55" s="15"/>
      <c r="EVD55" s="14"/>
      <c r="EVE55" s="15"/>
      <c r="EVF55" s="15"/>
      <c r="EVG55" s="14"/>
      <c r="EVH55" s="15"/>
      <c r="EVI55" s="15"/>
      <c r="EVJ55" s="14"/>
      <c r="EVK55" s="15"/>
      <c r="EVL55" s="15"/>
      <c r="EVM55" s="14"/>
      <c r="EVN55" s="15"/>
      <c r="EVO55" s="15"/>
      <c r="EVP55" s="14"/>
      <c r="EVQ55" s="15"/>
      <c r="EVR55" s="15"/>
      <c r="EVS55" s="14"/>
      <c r="EVT55" s="15"/>
      <c r="EVU55" s="15"/>
      <c r="EVV55" s="14"/>
      <c r="EVW55" s="15"/>
      <c r="EVX55" s="15"/>
      <c r="EVY55" s="14"/>
      <c r="EVZ55" s="15"/>
      <c r="EWA55" s="15"/>
      <c r="EWB55" s="14"/>
      <c r="EWC55" s="15"/>
      <c r="EWD55" s="15"/>
      <c r="EWE55" s="14"/>
      <c r="EWF55" s="15"/>
      <c r="EWG55" s="15"/>
      <c r="EWH55" s="14"/>
      <c r="EWI55" s="15"/>
      <c r="EWJ55" s="15"/>
      <c r="EWK55" s="14"/>
      <c r="EWL55" s="15"/>
      <c r="EWM55" s="15"/>
      <c r="EWN55" s="14"/>
      <c r="EWO55" s="15"/>
      <c r="EWP55" s="15"/>
      <c r="EWQ55" s="14"/>
      <c r="EWR55" s="15"/>
      <c r="EWS55" s="15"/>
      <c r="EWT55" s="14"/>
      <c r="EWU55" s="15"/>
      <c r="EWV55" s="15"/>
      <c r="EWW55" s="14"/>
      <c r="EWX55" s="15"/>
      <c r="EWY55" s="15"/>
      <c r="EWZ55" s="14"/>
      <c r="EXA55" s="15"/>
      <c r="EXB55" s="15"/>
      <c r="EXC55" s="14"/>
      <c r="EXD55" s="15"/>
      <c r="EXE55" s="15"/>
      <c r="EXF55" s="14"/>
      <c r="EXG55" s="15"/>
      <c r="EXH55" s="15"/>
      <c r="EXI55" s="14"/>
      <c r="EXJ55" s="15"/>
      <c r="EXK55" s="15"/>
      <c r="EXL55" s="14"/>
      <c r="EXM55" s="15"/>
      <c r="EXN55" s="15"/>
      <c r="EXO55" s="14"/>
      <c r="EXP55" s="15"/>
      <c r="EXQ55" s="15"/>
      <c r="EXR55" s="14"/>
      <c r="EXS55" s="15"/>
      <c r="EXT55" s="15"/>
      <c r="EXU55" s="14"/>
      <c r="EXV55" s="15"/>
      <c r="EXW55" s="15"/>
      <c r="EXX55" s="14"/>
      <c r="EXY55" s="15"/>
      <c r="EXZ55" s="15"/>
      <c r="EYA55" s="14"/>
      <c r="EYB55" s="15"/>
      <c r="EYC55" s="15"/>
      <c r="EYD55" s="14"/>
      <c r="EYE55" s="15"/>
      <c r="EYF55" s="15"/>
      <c r="EYG55" s="14"/>
      <c r="EYH55" s="15"/>
      <c r="EYI55" s="15"/>
      <c r="EYJ55" s="14"/>
      <c r="EYK55" s="15"/>
      <c r="EYL55" s="15"/>
      <c r="EYM55" s="14"/>
      <c r="EYN55" s="15"/>
      <c r="EYO55" s="15"/>
      <c r="EYP55" s="14"/>
      <c r="EYQ55" s="15"/>
      <c r="EYR55" s="15"/>
      <c r="EYS55" s="14"/>
      <c r="EYT55" s="15"/>
      <c r="EYU55" s="15"/>
      <c r="EYV55" s="14"/>
      <c r="EYW55" s="15"/>
      <c r="EYX55" s="15"/>
      <c r="EYY55" s="14"/>
      <c r="EYZ55" s="15"/>
      <c r="EZA55" s="15"/>
      <c r="EZB55" s="14"/>
      <c r="EZC55" s="15"/>
      <c r="EZD55" s="15"/>
      <c r="EZE55" s="14"/>
      <c r="EZF55" s="15"/>
      <c r="EZG55" s="15"/>
      <c r="EZH55" s="14"/>
      <c r="EZI55" s="15"/>
      <c r="EZJ55" s="15"/>
      <c r="EZK55" s="14"/>
      <c r="EZL55" s="15"/>
      <c r="EZM55" s="15"/>
      <c r="EZN55" s="14"/>
      <c r="EZO55" s="15"/>
      <c r="EZP55" s="15"/>
      <c r="EZQ55" s="14"/>
      <c r="EZR55" s="15"/>
      <c r="EZS55" s="15"/>
      <c r="EZT55" s="14"/>
      <c r="EZU55" s="15"/>
      <c r="EZV55" s="15"/>
      <c r="EZW55" s="14"/>
      <c r="EZX55" s="15"/>
      <c r="EZY55" s="15"/>
      <c r="EZZ55" s="14"/>
      <c r="FAA55" s="15"/>
      <c r="FAB55" s="15"/>
      <c r="FAC55" s="14"/>
      <c r="FAD55" s="15"/>
      <c r="FAE55" s="15"/>
      <c r="FAF55" s="14"/>
      <c r="FAG55" s="15"/>
      <c r="FAH55" s="15"/>
      <c r="FAI55" s="14"/>
      <c r="FAJ55" s="15"/>
      <c r="FAK55" s="15"/>
      <c r="FAL55" s="14"/>
      <c r="FAM55" s="15"/>
      <c r="FAN55" s="15"/>
      <c r="FAO55" s="14"/>
      <c r="FAP55" s="15"/>
      <c r="FAQ55" s="15"/>
      <c r="FAR55" s="14"/>
      <c r="FAS55" s="15"/>
      <c r="FAT55" s="15"/>
      <c r="FAU55" s="14"/>
      <c r="FAV55" s="15"/>
      <c r="FAW55" s="15"/>
      <c r="FAX55" s="14"/>
      <c r="FAY55" s="15"/>
      <c r="FAZ55" s="15"/>
      <c r="FBA55" s="14"/>
      <c r="FBB55" s="15"/>
      <c r="FBC55" s="15"/>
      <c r="FBD55" s="14"/>
      <c r="FBE55" s="15"/>
      <c r="FBF55" s="15"/>
      <c r="FBG55" s="14"/>
      <c r="FBH55" s="15"/>
      <c r="FBI55" s="15"/>
      <c r="FBJ55" s="14"/>
      <c r="FBK55" s="15"/>
      <c r="FBL55" s="15"/>
      <c r="FBM55" s="14"/>
      <c r="FBN55" s="15"/>
      <c r="FBO55" s="15"/>
      <c r="FBP55" s="14"/>
      <c r="FBQ55" s="15"/>
      <c r="FBR55" s="15"/>
      <c r="FBS55" s="14"/>
      <c r="FBT55" s="15"/>
      <c r="FBU55" s="15"/>
      <c r="FBV55" s="14"/>
      <c r="FBW55" s="15"/>
      <c r="FBX55" s="15"/>
      <c r="FBY55" s="14"/>
      <c r="FBZ55" s="15"/>
      <c r="FCA55" s="15"/>
      <c r="FCB55" s="14"/>
      <c r="FCC55" s="15"/>
      <c r="FCD55" s="15"/>
      <c r="FCE55" s="14"/>
      <c r="FCF55" s="15"/>
      <c r="FCG55" s="15"/>
      <c r="FCH55" s="14"/>
      <c r="FCI55" s="15"/>
      <c r="FCJ55" s="15"/>
      <c r="FCK55" s="14"/>
      <c r="FCL55" s="15"/>
      <c r="FCM55" s="15"/>
      <c r="FCN55" s="14"/>
      <c r="FCO55" s="15"/>
      <c r="FCP55" s="15"/>
      <c r="FCQ55" s="14"/>
      <c r="FCR55" s="15"/>
      <c r="FCS55" s="15"/>
      <c r="FCT55" s="14"/>
      <c r="FCU55" s="15"/>
      <c r="FCV55" s="15"/>
      <c r="FCW55" s="14"/>
      <c r="FCX55" s="15"/>
      <c r="FCY55" s="15"/>
      <c r="FCZ55" s="14"/>
      <c r="FDA55" s="15"/>
      <c r="FDB55" s="15"/>
      <c r="FDC55" s="14"/>
      <c r="FDD55" s="15"/>
      <c r="FDE55" s="15"/>
      <c r="FDF55" s="14"/>
      <c r="FDG55" s="15"/>
      <c r="FDH55" s="15"/>
      <c r="FDI55" s="14"/>
      <c r="FDJ55" s="15"/>
      <c r="FDK55" s="15"/>
      <c r="FDL55" s="14"/>
      <c r="FDM55" s="15"/>
      <c r="FDN55" s="15"/>
      <c r="FDO55" s="14"/>
      <c r="FDP55" s="15"/>
      <c r="FDQ55" s="15"/>
      <c r="FDR55" s="14"/>
      <c r="FDS55" s="15"/>
      <c r="FDT55" s="15"/>
      <c r="FDU55" s="14"/>
      <c r="FDV55" s="15"/>
      <c r="FDW55" s="15"/>
      <c r="FDX55" s="14"/>
      <c r="FDY55" s="15"/>
      <c r="FDZ55" s="15"/>
      <c r="FEA55" s="14"/>
      <c r="FEB55" s="15"/>
      <c r="FEC55" s="15"/>
      <c r="FED55" s="14"/>
      <c r="FEE55" s="15"/>
      <c r="FEF55" s="15"/>
      <c r="FEG55" s="14"/>
      <c r="FEH55" s="15"/>
      <c r="FEI55" s="15"/>
      <c r="FEJ55" s="14"/>
      <c r="FEK55" s="15"/>
      <c r="FEL55" s="15"/>
      <c r="FEM55" s="14"/>
      <c r="FEN55" s="15"/>
      <c r="FEO55" s="15"/>
      <c r="FEP55" s="14"/>
      <c r="FEQ55" s="15"/>
      <c r="FER55" s="15"/>
      <c r="FES55" s="14"/>
      <c r="FET55" s="15"/>
      <c r="FEU55" s="15"/>
      <c r="FEV55" s="14"/>
      <c r="FEW55" s="15"/>
      <c r="FEX55" s="15"/>
      <c r="FEY55" s="14"/>
      <c r="FEZ55" s="15"/>
      <c r="FFA55" s="15"/>
      <c r="FFB55" s="14"/>
      <c r="FFC55" s="15"/>
      <c r="FFD55" s="15"/>
      <c r="FFE55" s="14"/>
      <c r="FFF55" s="15"/>
      <c r="FFG55" s="15"/>
      <c r="FFH55" s="14"/>
      <c r="FFI55" s="15"/>
      <c r="FFJ55" s="15"/>
      <c r="FFK55" s="14"/>
      <c r="FFL55" s="15"/>
      <c r="FFM55" s="15"/>
      <c r="FFN55" s="14"/>
      <c r="FFO55" s="15"/>
      <c r="FFP55" s="15"/>
      <c r="FFQ55" s="14"/>
      <c r="FFR55" s="15"/>
      <c r="FFS55" s="15"/>
      <c r="FFT55" s="14"/>
      <c r="FFU55" s="15"/>
      <c r="FFV55" s="15"/>
      <c r="FFW55" s="14"/>
      <c r="FFX55" s="15"/>
      <c r="FFY55" s="15"/>
      <c r="FFZ55" s="14"/>
      <c r="FGA55" s="15"/>
      <c r="FGB55" s="15"/>
      <c r="FGC55" s="14"/>
      <c r="FGD55" s="15"/>
      <c r="FGE55" s="15"/>
      <c r="FGF55" s="14"/>
      <c r="FGG55" s="15"/>
      <c r="FGH55" s="15"/>
      <c r="FGI55" s="14"/>
      <c r="FGJ55" s="15"/>
      <c r="FGK55" s="15"/>
      <c r="FGL55" s="14"/>
      <c r="FGM55" s="15"/>
      <c r="FGN55" s="15"/>
      <c r="FGO55" s="14"/>
      <c r="FGP55" s="15"/>
      <c r="FGQ55" s="15"/>
      <c r="FGR55" s="14"/>
      <c r="FGS55" s="15"/>
      <c r="FGT55" s="15"/>
      <c r="FGU55" s="14"/>
      <c r="FGV55" s="15"/>
      <c r="FGW55" s="15"/>
      <c r="FGX55" s="14"/>
      <c r="FGY55" s="15"/>
      <c r="FGZ55" s="15"/>
      <c r="FHA55" s="14"/>
      <c r="FHB55" s="15"/>
      <c r="FHC55" s="15"/>
      <c r="FHD55" s="14"/>
      <c r="FHE55" s="15"/>
      <c r="FHF55" s="15"/>
      <c r="FHG55" s="14"/>
      <c r="FHH55" s="15"/>
      <c r="FHI55" s="15"/>
      <c r="FHJ55" s="14"/>
      <c r="FHK55" s="15"/>
      <c r="FHL55" s="15"/>
      <c r="FHM55" s="14"/>
      <c r="FHN55" s="15"/>
      <c r="FHO55" s="15"/>
      <c r="FHP55" s="14"/>
      <c r="FHQ55" s="15"/>
      <c r="FHR55" s="15"/>
      <c r="FHS55" s="14"/>
      <c r="FHT55" s="15"/>
      <c r="FHU55" s="15"/>
      <c r="FHV55" s="14"/>
      <c r="FHW55" s="15"/>
      <c r="FHX55" s="15"/>
      <c r="FHY55" s="14"/>
      <c r="FHZ55" s="15"/>
      <c r="FIA55" s="15"/>
      <c r="FIB55" s="14"/>
      <c r="FIC55" s="15"/>
      <c r="FID55" s="15"/>
      <c r="FIE55" s="14"/>
      <c r="FIF55" s="15"/>
      <c r="FIG55" s="15"/>
      <c r="FIH55" s="14"/>
      <c r="FII55" s="15"/>
      <c r="FIJ55" s="15"/>
      <c r="FIK55" s="14"/>
      <c r="FIL55" s="15"/>
      <c r="FIM55" s="15"/>
      <c r="FIN55" s="14"/>
      <c r="FIO55" s="15"/>
      <c r="FIP55" s="15"/>
      <c r="FIQ55" s="14"/>
      <c r="FIR55" s="15"/>
      <c r="FIS55" s="15"/>
      <c r="FIT55" s="14"/>
      <c r="FIU55" s="15"/>
      <c r="FIV55" s="15"/>
      <c r="FIW55" s="14"/>
      <c r="FIX55" s="15"/>
      <c r="FIY55" s="15"/>
      <c r="FIZ55" s="14"/>
      <c r="FJA55" s="15"/>
      <c r="FJB55" s="15"/>
      <c r="FJC55" s="14"/>
      <c r="FJD55" s="15"/>
      <c r="FJE55" s="15"/>
      <c r="FJF55" s="14"/>
      <c r="FJG55" s="15"/>
      <c r="FJH55" s="15"/>
      <c r="FJI55" s="14"/>
      <c r="FJJ55" s="15"/>
      <c r="FJK55" s="15"/>
      <c r="FJL55" s="14"/>
      <c r="FJM55" s="15"/>
      <c r="FJN55" s="15"/>
      <c r="FJO55" s="14"/>
      <c r="FJP55" s="15"/>
      <c r="FJQ55" s="15"/>
      <c r="FJR55" s="14"/>
      <c r="FJS55" s="15"/>
      <c r="FJT55" s="15"/>
      <c r="FJU55" s="14"/>
      <c r="FJV55" s="15"/>
      <c r="FJW55" s="15"/>
      <c r="FJX55" s="14"/>
      <c r="FJY55" s="15"/>
      <c r="FJZ55" s="15"/>
      <c r="FKA55" s="14"/>
      <c r="FKB55" s="15"/>
      <c r="FKC55" s="15"/>
      <c r="FKD55" s="14"/>
      <c r="FKE55" s="15"/>
      <c r="FKF55" s="15"/>
      <c r="FKG55" s="14"/>
      <c r="FKH55" s="15"/>
      <c r="FKI55" s="15"/>
      <c r="FKJ55" s="14"/>
      <c r="FKK55" s="15"/>
      <c r="FKL55" s="15"/>
      <c r="FKM55" s="14"/>
      <c r="FKN55" s="15"/>
      <c r="FKO55" s="15"/>
      <c r="FKP55" s="14"/>
      <c r="FKQ55" s="15"/>
      <c r="FKR55" s="15"/>
      <c r="FKS55" s="14"/>
      <c r="FKT55" s="15"/>
      <c r="FKU55" s="15"/>
      <c r="FKV55" s="14"/>
      <c r="FKW55" s="15"/>
      <c r="FKX55" s="15"/>
      <c r="FKY55" s="14"/>
      <c r="FKZ55" s="15"/>
      <c r="FLA55" s="15"/>
      <c r="FLB55" s="14"/>
      <c r="FLC55" s="15"/>
      <c r="FLD55" s="15"/>
      <c r="FLE55" s="14"/>
      <c r="FLF55" s="15"/>
      <c r="FLG55" s="15"/>
      <c r="FLH55" s="14"/>
      <c r="FLI55" s="15"/>
      <c r="FLJ55" s="15"/>
      <c r="FLK55" s="14"/>
      <c r="FLL55" s="15"/>
      <c r="FLM55" s="15"/>
      <c r="FLN55" s="14"/>
      <c r="FLO55" s="15"/>
      <c r="FLP55" s="15"/>
      <c r="FLQ55" s="14"/>
      <c r="FLR55" s="15"/>
      <c r="FLS55" s="15"/>
      <c r="FLT55" s="14"/>
      <c r="FLU55" s="15"/>
      <c r="FLV55" s="15"/>
      <c r="FLW55" s="14"/>
      <c r="FLX55" s="15"/>
      <c r="FLY55" s="15"/>
      <c r="FLZ55" s="14"/>
      <c r="FMA55" s="15"/>
      <c r="FMB55" s="15"/>
      <c r="FMC55" s="14"/>
      <c r="FMD55" s="15"/>
      <c r="FME55" s="15"/>
      <c r="FMF55" s="14"/>
      <c r="FMG55" s="15"/>
      <c r="FMH55" s="15"/>
      <c r="FMI55" s="14"/>
      <c r="FMJ55" s="15"/>
      <c r="FMK55" s="15"/>
      <c r="FML55" s="14"/>
      <c r="FMM55" s="15"/>
      <c r="FMN55" s="15"/>
      <c r="FMO55" s="14"/>
      <c r="FMP55" s="15"/>
      <c r="FMQ55" s="15"/>
      <c r="FMR55" s="14"/>
      <c r="FMS55" s="15"/>
      <c r="FMT55" s="15"/>
      <c r="FMU55" s="14"/>
      <c r="FMV55" s="15"/>
      <c r="FMW55" s="15"/>
      <c r="FMX55" s="14"/>
      <c r="FMY55" s="15"/>
      <c r="FMZ55" s="15"/>
      <c r="FNA55" s="14"/>
      <c r="FNB55" s="15"/>
      <c r="FNC55" s="15"/>
      <c r="FND55" s="14"/>
      <c r="FNE55" s="15"/>
      <c r="FNF55" s="15"/>
      <c r="FNG55" s="14"/>
      <c r="FNH55" s="15"/>
      <c r="FNI55" s="15"/>
      <c r="FNJ55" s="14"/>
      <c r="FNK55" s="15"/>
      <c r="FNL55" s="15"/>
      <c r="FNM55" s="14"/>
      <c r="FNN55" s="15"/>
      <c r="FNO55" s="15"/>
      <c r="FNP55" s="14"/>
      <c r="FNQ55" s="15"/>
      <c r="FNR55" s="15"/>
      <c r="FNS55" s="14"/>
      <c r="FNT55" s="15"/>
      <c r="FNU55" s="15"/>
      <c r="FNV55" s="14"/>
      <c r="FNW55" s="15"/>
      <c r="FNX55" s="15"/>
      <c r="FNY55" s="14"/>
      <c r="FNZ55" s="15"/>
      <c r="FOA55" s="15"/>
      <c r="FOB55" s="14"/>
      <c r="FOC55" s="15"/>
      <c r="FOD55" s="15"/>
      <c r="FOE55" s="14"/>
      <c r="FOF55" s="15"/>
      <c r="FOG55" s="15"/>
      <c r="FOH55" s="14"/>
      <c r="FOI55" s="15"/>
      <c r="FOJ55" s="15"/>
      <c r="FOK55" s="14"/>
      <c r="FOL55" s="15"/>
      <c r="FOM55" s="15"/>
      <c r="FON55" s="14"/>
      <c r="FOO55" s="15"/>
      <c r="FOP55" s="15"/>
      <c r="FOQ55" s="14"/>
      <c r="FOR55" s="15"/>
      <c r="FOS55" s="15"/>
      <c r="FOT55" s="14"/>
      <c r="FOU55" s="15"/>
      <c r="FOV55" s="15"/>
      <c r="FOW55" s="14"/>
      <c r="FOX55" s="15"/>
      <c r="FOY55" s="15"/>
      <c r="FOZ55" s="14"/>
      <c r="FPA55" s="15"/>
      <c r="FPB55" s="15"/>
      <c r="FPC55" s="14"/>
      <c r="FPD55" s="15"/>
      <c r="FPE55" s="15"/>
      <c r="FPF55" s="14"/>
      <c r="FPG55" s="15"/>
      <c r="FPH55" s="15"/>
      <c r="FPI55" s="14"/>
      <c r="FPJ55" s="15"/>
      <c r="FPK55" s="15"/>
      <c r="FPL55" s="14"/>
      <c r="FPM55" s="15"/>
      <c r="FPN55" s="15"/>
      <c r="FPO55" s="14"/>
      <c r="FPP55" s="15"/>
      <c r="FPQ55" s="15"/>
      <c r="FPR55" s="14"/>
      <c r="FPS55" s="15"/>
      <c r="FPT55" s="15"/>
      <c r="FPU55" s="14"/>
      <c r="FPV55" s="15"/>
      <c r="FPW55" s="15"/>
      <c r="FPX55" s="14"/>
      <c r="FPY55" s="15"/>
      <c r="FPZ55" s="15"/>
      <c r="FQA55" s="14"/>
      <c r="FQB55" s="15"/>
      <c r="FQC55" s="15"/>
      <c r="FQD55" s="14"/>
      <c r="FQE55" s="15"/>
      <c r="FQF55" s="15"/>
      <c r="FQG55" s="14"/>
      <c r="FQH55" s="15"/>
      <c r="FQI55" s="15"/>
      <c r="FQJ55" s="14"/>
      <c r="FQK55" s="15"/>
      <c r="FQL55" s="15"/>
      <c r="FQM55" s="14"/>
      <c r="FQN55" s="15"/>
      <c r="FQO55" s="15"/>
      <c r="FQP55" s="14"/>
      <c r="FQQ55" s="15"/>
      <c r="FQR55" s="15"/>
      <c r="FQS55" s="14"/>
      <c r="FQT55" s="15"/>
      <c r="FQU55" s="15"/>
      <c r="FQV55" s="14"/>
      <c r="FQW55" s="15"/>
      <c r="FQX55" s="15"/>
      <c r="FQY55" s="14"/>
      <c r="FQZ55" s="15"/>
      <c r="FRA55" s="15"/>
      <c r="FRB55" s="14"/>
      <c r="FRC55" s="15"/>
      <c r="FRD55" s="15"/>
      <c r="FRE55" s="14"/>
      <c r="FRF55" s="15"/>
      <c r="FRG55" s="15"/>
      <c r="FRH55" s="14"/>
      <c r="FRI55" s="15"/>
      <c r="FRJ55" s="15"/>
      <c r="FRK55" s="14"/>
      <c r="FRL55" s="15"/>
      <c r="FRM55" s="15"/>
      <c r="FRN55" s="14"/>
      <c r="FRO55" s="15"/>
      <c r="FRP55" s="15"/>
      <c r="FRQ55" s="14"/>
      <c r="FRR55" s="15"/>
      <c r="FRS55" s="15"/>
      <c r="FRT55" s="14"/>
      <c r="FRU55" s="15"/>
      <c r="FRV55" s="15"/>
      <c r="FRW55" s="14"/>
      <c r="FRX55" s="15"/>
      <c r="FRY55" s="15"/>
      <c r="FRZ55" s="14"/>
      <c r="FSA55" s="15"/>
      <c r="FSB55" s="15"/>
      <c r="FSC55" s="14"/>
      <c r="FSD55" s="15"/>
      <c r="FSE55" s="15"/>
      <c r="FSF55" s="14"/>
      <c r="FSG55" s="15"/>
      <c r="FSH55" s="15"/>
      <c r="FSI55" s="14"/>
      <c r="FSJ55" s="15"/>
      <c r="FSK55" s="15"/>
      <c r="FSL55" s="14"/>
      <c r="FSM55" s="15"/>
      <c r="FSN55" s="15"/>
      <c r="FSO55" s="14"/>
      <c r="FSP55" s="15"/>
      <c r="FSQ55" s="15"/>
      <c r="FSR55" s="14"/>
      <c r="FSS55" s="15"/>
      <c r="FST55" s="15"/>
      <c r="FSU55" s="14"/>
      <c r="FSV55" s="15"/>
      <c r="FSW55" s="15"/>
      <c r="FSX55" s="14"/>
      <c r="FSY55" s="15"/>
      <c r="FSZ55" s="15"/>
      <c r="FTA55" s="14"/>
      <c r="FTB55" s="15"/>
      <c r="FTC55" s="15"/>
      <c r="FTD55" s="14"/>
      <c r="FTE55" s="15"/>
      <c r="FTF55" s="15"/>
      <c r="FTG55" s="14"/>
      <c r="FTH55" s="15"/>
      <c r="FTI55" s="15"/>
      <c r="FTJ55" s="14"/>
      <c r="FTK55" s="15"/>
      <c r="FTL55" s="15"/>
      <c r="FTM55" s="14"/>
      <c r="FTN55" s="15"/>
      <c r="FTO55" s="15"/>
      <c r="FTP55" s="14"/>
      <c r="FTQ55" s="15"/>
      <c r="FTR55" s="15"/>
      <c r="FTS55" s="14"/>
      <c r="FTT55" s="15"/>
      <c r="FTU55" s="15"/>
      <c r="FTV55" s="14"/>
      <c r="FTW55" s="15"/>
      <c r="FTX55" s="15"/>
      <c r="FTY55" s="14"/>
      <c r="FTZ55" s="15"/>
      <c r="FUA55" s="15"/>
      <c r="FUB55" s="14"/>
      <c r="FUC55" s="15"/>
      <c r="FUD55" s="15"/>
      <c r="FUE55" s="14"/>
      <c r="FUF55" s="15"/>
      <c r="FUG55" s="15"/>
      <c r="FUH55" s="14"/>
      <c r="FUI55" s="15"/>
      <c r="FUJ55" s="15"/>
      <c r="FUK55" s="14"/>
      <c r="FUL55" s="15"/>
      <c r="FUM55" s="15"/>
      <c r="FUN55" s="14"/>
      <c r="FUO55" s="15"/>
      <c r="FUP55" s="15"/>
      <c r="FUQ55" s="14"/>
      <c r="FUR55" s="15"/>
      <c r="FUS55" s="15"/>
      <c r="FUT55" s="14"/>
      <c r="FUU55" s="15"/>
      <c r="FUV55" s="15"/>
      <c r="FUW55" s="14"/>
      <c r="FUX55" s="15"/>
      <c r="FUY55" s="15"/>
      <c r="FUZ55" s="14"/>
      <c r="FVA55" s="15"/>
      <c r="FVB55" s="15"/>
      <c r="FVC55" s="14"/>
      <c r="FVD55" s="15"/>
      <c r="FVE55" s="15"/>
      <c r="FVF55" s="14"/>
      <c r="FVG55" s="15"/>
      <c r="FVH55" s="15"/>
      <c r="FVI55" s="14"/>
      <c r="FVJ55" s="15"/>
      <c r="FVK55" s="15"/>
      <c r="FVL55" s="14"/>
      <c r="FVM55" s="15"/>
      <c r="FVN55" s="15"/>
      <c r="FVO55" s="14"/>
      <c r="FVP55" s="15"/>
      <c r="FVQ55" s="15"/>
      <c r="FVR55" s="14"/>
      <c r="FVS55" s="15"/>
      <c r="FVT55" s="15"/>
      <c r="FVU55" s="14"/>
      <c r="FVV55" s="15"/>
      <c r="FVW55" s="15"/>
      <c r="FVX55" s="14"/>
      <c r="FVY55" s="15"/>
      <c r="FVZ55" s="15"/>
      <c r="FWA55" s="14"/>
      <c r="FWB55" s="15"/>
      <c r="FWC55" s="15"/>
      <c r="FWD55" s="14"/>
      <c r="FWE55" s="15"/>
      <c r="FWF55" s="15"/>
      <c r="FWG55" s="14"/>
      <c r="FWH55" s="15"/>
      <c r="FWI55" s="15"/>
      <c r="FWJ55" s="14"/>
      <c r="FWK55" s="15"/>
      <c r="FWL55" s="15"/>
      <c r="FWM55" s="14"/>
      <c r="FWN55" s="15"/>
      <c r="FWO55" s="15"/>
      <c r="FWP55" s="14"/>
      <c r="FWQ55" s="15"/>
      <c r="FWR55" s="15"/>
      <c r="FWS55" s="14"/>
      <c r="FWT55" s="15"/>
      <c r="FWU55" s="15"/>
      <c r="FWV55" s="14"/>
      <c r="FWW55" s="15"/>
      <c r="FWX55" s="15"/>
      <c r="FWY55" s="14"/>
      <c r="FWZ55" s="15"/>
      <c r="FXA55" s="15"/>
      <c r="FXB55" s="14"/>
      <c r="FXC55" s="15"/>
      <c r="FXD55" s="15"/>
      <c r="FXE55" s="14"/>
      <c r="FXF55" s="15"/>
      <c r="FXG55" s="15"/>
      <c r="FXH55" s="14"/>
      <c r="FXI55" s="15"/>
      <c r="FXJ55" s="15"/>
      <c r="FXK55" s="14"/>
      <c r="FXL55" s="15"/>
      <c r="FXM55" s="15"/>
      <c r="FXN55" s="14"/>
      <c r="FXO55" s="15"/>
      <c r="FXP55" s="15"/>
      <c r="FXQ55" s="14"/>
      <c r="FXR55" s="15"/>
      <c r="FXS55" s="15"/>
      <c r="FXT55" s="14"/>
      <c r="FXU55" s="15"/>
      <c r="FXV55" s="15"/>
      <c r="FXW55" s="14"/>
      <c r="FXX55" s="15"/>
      <c r="FXY55" s="15"/>
      <c r="FXZ55" s="14"/>
      <c r="FYA55" s="15"/>
      <c r="FYB55" s="15"/>
      <c r="FYC55" s="14"/>
      <c r="FYD55" s="15"/>
      <c r="FYE55" s="15"/>
      <c r="FYF55" s="14"/>
      <c r="FYG55" s="15"/>
      <c r="FYH55" s="15"/>
      <c r="FYI55" s="14"/>
      <c r="FYJ55" s="15"/>
      <c r="FYK55" s="15"/>
      <c r="FYL55" s="14"/>
      <c r="FYM55" s="15"/>
      <c r="FYN55" s="15"/>
      <c r="FYO55" s="14"/>
      <c r="FYP55" s="15"/>
      <c r="FYQ55" s="15"/>
      <c r="FYR55" s="14"/>
      <c r="FYS55" s="15"/>
      <c r="FYT55" s="15"/>
      <c r="FYU55" s="14"/>
      <c r="FYV55" s="15"/>
      <c r="FYW55" s="15"/>
      <c r="FYX55" s="14"/>
      <c r="FYY55" s="15"/>
      <c r="FYZ55" s="15"/>
      <c r="FZA55" s="14"/>
      <c r="FZB55" s="15"/>
      <c r="FZC55" s="15"/>
      <c r="FZD55" s="14"/>
      <c r="FZE55" s="15"/>
      <c r="FZF55" s="15"/>
      <c r="FZG55" s="14"/>
      <c r="FZH55" s="15"/>
      <c r="FZI55" s="15"/>
      <c r="FZJ55" s="14"/>
      <c r="FZK55" s="15"/>
      <c r="FZL55" s="15"/>
      <c r="FZM55" s="14"/>
      <c r="FZN55" s="15"/>
      <c r="FZO55" s="15"/>
      <c r="FZP55" s="14"/>
      <c r="FZQ55" s="15"/>
      <c r="FZR55" s="15"/>
      <c r="FZS55" s="14"/>
      <c r="FZT55" s="15"/>
      <c r="FZU55" s="15"/>
      <c r="FZV55" s="14"/>
      <c r="FZW55" s="15"/>
      <c r="FZX55" s="15"/>
      <c r="FZY55" s="14"/>
      <c r="FZZ55" s="15"/>
      <c r="GAA55" s="15"/>
      <c r="GAB55" s="14"/>
      <c r="GAC55" s="15"/>
      <c r="GAD55" s="15"/>
      <c r="GAE55" s="14"/>
      <c r="GAF55" s="15"/>
      <c r="GAG55" s="15"/>
      <c r="GAH55" s="14"/>
      <c r="GAI55" s="15"/>
      <c r="GAJ55" s="15"/>
      <c r="GAK55" s="14"/>
      <c r="GAL55" s="15"/>
      <c r="GAM55" s="15"/>
      <c r="GAN55" s="14"/>
      <c r="GAO55" s="15"/>
      <c r="GAP55" s="15"/>
      <c r="GAQ55" s="14"/>
      <c r="GAR55" s="15"/>
      <c r="GAS55" s="15"/>
      <c r="GAT55" s="14"/>
      <c r="GAU55" s="15"/>
      <c r="GAV55" s="15"/>
      <c r="GAW55" s="14"/>
      <c r="GAX55" s="15"/>
      <c r="GAY55" s="15"/>
      <c r="GAZ55" s="14"/>
      <c r="GBA55" s="15"/>
      <c r="GBB55" s="15"/>
      <c r="GBC55" s="14"/>
      <c r="GBD55" s="15"/>
      <c r="GBE55" s="15"/>
      <c r="GBF55" s="14"/>
      <c r="GBG55" s="15"/>
      <c r="GBH55" s="15"/>
      <c r="GBI55" s="14"/>
      <c r="GBJ55" s="15"/>
      <c r="GBK55" s="15"/>
      <c r="GBL55" s="14"/>
      <c r="GBM55" s="15"/>
      <c r="GBN55" s="15"/>
      <c r="GBO55" s="14"/>
      <c r="GBP55" s="15"/>
      <c r="GBQ55" s="15"/>
      <c r="GBR55" s="14"/>
      <c r="GBS55" s="15"/>
      <c r="GBT55" s="15"/>
      <c r="GBU55" s="14"/>
      <c r="GBV55" s="15"/>
      <c r="GBW55" s="15"/>
      <c r="GBX55" s="14"/>
      <c r="GBY55" s="15"/>
      <c r="GBZ55" s="15"/>
      <c r="GCA55" s="14"/>
      <c r="GCB55" s="15"/>
      <c r="GCC55" s="15"/>
      <c r="GCD55" s="14"/>
      <c r="GCE55" s="15"/>
      <c r="GCF55" s="15"/>
      <c r="GCG55" s="14"/>
      <c r="GCH55" s="15"/>
      <c r="GCI55" s="15"/>
      <c r="GCJ55" s="14"/>
      <c r="GCK55" s="15"/>
      <c r="GCL55" s="15"/>
      <c r="GCM55" s="14"/>
      <c r="GCN55" s="15"/>
      <c r="GCO55" s="15"/>
      <c r="GCP55" s="14"/>
      <c r="GCQ55" s="15"/>
      <c r="GCR55" s="15"/>
      <c r="GCS55" s="14"/>
      <c r="GCT55" s="15"/>
      <c r="GCU55" s="15"/>
      <c r="GCV55" s="14"/>
      <c r="GCW55" s="15"/>
      <c r="GCX55" s="15"/>
      <c r="GCY55" s="14"/>
      <c r="GCZ55" s="15"/>
      <c r="GDA55" s="15"/>
      <c r="GDB55" s="14"/>
      <c r="GDC55" s="15"/>
      <c r="GDD55" s="15"/>
      <c r="GDE55" s="14"/>
      <c r="GDF55" s="15"/>
      <c r="GDG55" s="15"/>
      <c r="GDH55" s="14"/>
      <c r="GDI55" s="15"/>
      <c r="GDJ55" s="15"/>
      <c r="GDK55" s="14"/>
      <c r="GDL55" s="15"/>
      <c r="GDM55" s="15"/>
      <c r="GDN55" s="14"/>
      <c r="GDO55" s="15"/>
      <c r="GDP55" s="15"/>
      <c r="GDQ55" s="14"/>
      <c r="GDR55" s="15"/>
      <c r="GDS55" s="15"/>
      <c r="GDT55" s="14"/>
      <c r="GDU55" s="15"/>
      <c r="GDV55" s="15"/>
      <c r="GDW55" s="14"/>
      <c r="GDX55" s="15"/>
      <c r="GDY55" s="15"/>
      <c r="GDZ55" s="14"/>
      <c r="GEA55" s="15"/>
      <c r="GEB55" s="15"/>
      <c r="GEC55" s="14"/>
      <c r="GED55" s="15"/>
      <c r="GEE55" s="15"/>
      <c r="GEF55" s="14"/>
      <c r="GEG55" s="15"/>
      <c r="GEH55" s="15"/>
      <c r="GEI55" s="14"/>
      <c r="GEJ55" s="15"/>
      <c r="GEK55" s="15"/>
      <c r="GEL55" s="14"/>
      <c r="GEM55" s="15"/>
      <c r="GEN55" s="15"/>
      <c r="GEO55" s="14"/>
      <c r="GEP55" s="15"/>
      <c r="GEQ55" s="15"/>
      <c r="GER55" s="14"/>
      <c r="GES55" s="15"/>
      <c r="GET55" s="15"/>
      <c r="GEU55" s="14"/>
      <c r="GEV55" s="15"/>
      <c r="GEW55" s="15"/>
      <c r="GEX55" s="14"/>
      <c r="GEY55" s="15"/>
      <c r="GEZ55" s="15"/>
      <c r="GFA55" s="14"/>
      <c r="GFB55" s="15"/>
      <c r="GFC55" s="15"/>
      <c r="GFD55" s="14"/>
      <c r="GFE55" s="15"/>
      <c r="GFF55" s="15"/>
      <c r="GFG55" s="14"/>
      <c r="GFH55" s="15"/>
      <c r="GFI55" s="15"/>
      <c r="GFJ55" s="14"/>
      <c r="GFK55" s="15"/>
      <c r="GFL55" s="15"/>
      <c r="GFM55" s="14"/>
      <c r="GFN55" s="15"/>
      <c r="GFO55" s="15"/>
      <c r="GFP55" s="14"/>
      <c r="GFQ55" s="15"/>
      <c r="GFR55" s="15"/>
      <c r="GFS55" s="14"/>
      <c r="GFT55" s="15"/>
      <c r="GFU55" s="15"/>
      <c r="GFV55" s="14"/>
      <c r="GFW55" s="15"/>
      <c r="GFX55" s="15"/>
      <c r="GFY55" s="14"/>
      <c r="GFZ55" s="15"/>
      <c r="GGA55" s="15"/>
      <c r="GGB55" s="14"/>
      <c r="GGC55" s="15"/>
      <c r="GGD55" s="15"/>
      <c r="GGE55" s="14"/>
      <c r="GGF55" s="15"/>
      <c r="GGG55" s="15"/>
      <c r="GGH55" s="14"/>
      <c r="GGI55" s="15"/>
      <c r="GGJ55" s="15"/>
      <c r="GGK55" s="14"/>
      <c r="GGL55" s="15"/>
      <c r="GGM55" s="15"/>
      <c r="GGN55" s="14"/>
      <c r="GGO55" s="15"/>
      <c r="GGP55" s="15"/>
      <c r="GGQ55" s="14"/>
      <c r="GGR55" s="15"/>
      <c r="GGS55" s="15"/>
      <c r="GGT55" s="14"/>
      <c r="GGU55" s="15"/>
      <c r="GGV55" s="15"/>
      <c r="GGW55" s="14"/>
      <c r="GGX55" s="15"/>
      <c r="GGY55" s="15"/>
      <c r="GGZ55" s="14"/>
      <c r="GHA55" s="15"/>
      <c r="GHB55" s="15"/>
      <c r="GHC55" s="14"/>
      <c r="GHD55" s="15"/>
      <c r="GHE55" s="15"/>
      <c r="GHF55" s="14"/>
      <c r="GHG55" s="15"/>
      <c r="GHH55" s="15"/>
      <c r="GHI55" s="14"/>
      <c r="GHJ55" s="15"/>
      <c r="GHK55" s="15"/>
      <c r="GHL55" s="14"/>
      <c r="GHM55" s="15"/>
      <c r="GHN55" s="15"/>
      <c r="GHO55" s="14"/>
      <c r="GHP55" s="15"/>
      <c r="GHQ55" s="15"/>
      <c r="GHR55" s="14"/>
      <c r="GHS55" s="15"/>
      <c r="GHT55" s="15"/>
      <c r="GHU55" s="14"/>
      <c r="GHV55" s="15"/>
      <c r="GHW55" s="15"/>
      <c r="GHX55" s="14"/>
      <c r="GHY55" s="15"/>
      <c r="GHZ55" s="15"/>
      <c r="GIA55" s="14"/>
      <c r="GIB55" s="15"/>
      <c r="GIC55" s="15"/>
      <c r="GID55" s="14"/>
      <c r="GIE55" s="15"/>
      <c r="GIF55" s="15"/>
      <c r="GIG55" s="14"/>
      <c r="GIH55" s="15"/>
      <c r="GII55" s="15"/>
      <c r="GIJ55" s="14"/>
      <c r="GIK55" s="15"/>
      <c r="GIL55" s="15"/>
      <c r="GIM55" s="14"/>
      <c r="GIN55" s="15"/>
      <c r="GIO55" s="15"/>
      <c r="GIP55" s="14"/>
      <c r="GIQ55" s="15"/>
      <c r="GIR55" s="15"/>
      <c r="GIS55" s="14"/>
      <c r="GIT55" s="15"/>
      <c r="GIU55" s="15"/>
      <c r="GIV55" s="14"/>
      <c r="GIW55" s="15"/>
      <c r="GIX55" s="15"/>
      <c r="GIY55" s="14"/>
      <c r="GIZ55" s="15"/>
      <c r="GJA55" s="15"/>
      <c r="GJB55" s="14"/>
      <c r="GJC55" s="15"/>
      <c r="GJD55" s="15"/>
      <c r="GJE55" s="14"/>
      <c r="GJF55" s="15"/>
      <c r="GJG55" s="15"/>
      <c r="GJH55" s="14"/>
      <c r="GJI55" s="15"/>
      <c r="GJJ55" s="15"/>
      <c r="GJK55" s="14"/>
      <c r="GJL55" s="15"/>
      <c r="GJM55" s="15"/>
      <c r="GJN55" s="14"/>
      <c r="GJO55" s="15"/>
      <c r="GJP55" s="15"/>
      <c r="GJQ55" s="14"/>
      <c r="GJR55" s="15"/>
      <c r="GJS55" s="15"/>
      <c r="GJT55" s="14"/>
      <c r="GJU55" s="15"/>
      <c r="GJV55" s="15"/>
      <c r="GJW55" s="14"/>
      <c r="GJX55" s="15"/>
      <c r="GJY55" s="15"/>
      <c r="GJZ55" s="14"/>
      <c r="GKA55" s="15"/>
      <c r="GKB55" s="15"/>
      <c r="GKC55" s="14"/>
      <c r="GKD55" s="15"/>
      <c r="GKE55" s="15"/>
      <c r="GKF55" s="14"/>
      <c r="GKG55" s="15"/>
      <c r="GKH55" s="15"/>
      <c r="GKI55" s="14"/>
      <c r="GKJ55" s="15"/>
      <c r="GKK55" s="15"/>
      <c r="GKL55" s="14"/>
      <c r="GKM55" s="15"/>
      <c r="GKN55" s="15"/>
      <c r="GKO55" s="14"/>
      <c r="GKP55" s="15"/>
      <c r="GKQ55" s="15"/>
      <c r="GKR55" s="14"/>
      <c r="GKS55" s="15"/>
      <c r="GKT55" s="15"/>
      <c r="GKU55" s="14"/>
      <c r="GKV55" s="15"/>
      <c r="GKW55" s="15"/>
      <c r="GKX55" s="14"/>
      <c r="GKY55" s="15"/>
      <c r="GKZ55" s="15"/>
      <c r="GLA55" s="14"/>
      <c r="GLB55" s="15"/>
      <c r="GLC55" s="15"/>
      <c r="GLD55" s="14"/>
      <c r="GLE55" s="15"/>
      <c r="GLF55" s="15"/>
      <c r="GLG55" s="14"/>
      <c r="GLH55" s="15"/>
      <c r="GLI55" s="15"/>
      <c r="GLJ55" s="14"/>
      <c r="GLK55" s="15"/>
      <c r="GLL55" s="15"/>
      <c r="GLM55" s="14"/>
      <c r="GLN55" s="15"/>
      <c r="GLO55" s="15"/>
      <c r="GLP55" s="14"/>
      <c r="GLQ55" s="15"/>
      <c r="GLR55" s="15"/>
      <c r="GLS55" s="14"/>
      <c r="GLT55" s="15"/>
      <c r="GLU55" s="15"/>
      <c r="GLV55" s="14"/>
      <c r="GLW55" s="15"/>
      <c r="GLX55" s="15"/>
      <c r="GLY55" s="14"/>
      <c r="GLZ55" s="15"/>
      <c r="GMA55" s="15"/>
      <c r="GMB55" s="14"/>
      <c r="GMC55" s="15"/>
      <c r="GMD55" s="15"/>
      <c r="GME55" s="14"/>
      <c r="GMF55" s="15"/>
      <c r="GMG55" s="15"/>
      <c r="GMH55" s="14"/>
      <c r="GMI55" s="15"/>
      <c r="GMJ55" s="15"/>
      <c r="GMK55" s="14"/>
      <c r="GML55" s="15"/>
      <c r="GMM55" s="15"/>
      <c r="GMN55" s="14"/>
      <c r="GMO55" s="15"/>
      <c r="GMP55" s="15"/>
      <c r="GMQ55" s="14"/>
      <c r="GMR55" s="15"/>
      <c r="GMS55" s="15"/>
      <c r="GMT55" s="14"/>
      <c r="GMU55" s="15"/>
      <c r="GMV55" s="15"/>
      <c r="GMW55" s="14"/>
      <c r="GMX55" s="15"/>
      <c r="GMY55" s="15"/>
      <c r="GMZ55" s="14"/>
      <c r="GNA55" s="15"/>
      <c r="GNB55" s="15"/>
      <c r="GNC55" s="14"/>
      <c r="GND55" s="15"/>
      <c r="GNE55" s="15"/>
      <c r="GNF55" s="14"/>
      <c r="GNG55" s="15"/>
      <c r="GNH55" s="15"/>
      <c r="GNI55" s="14"/>
      <c r="GNJ55" s="15"/>
      <c r="GNK55" s="15"/>
      <c r="GNL55" s="14"/>
      <c r="GNM55" s="15"/>
      <c r="GNN55" s="15"/>
      <c r="GNO55" s="14"/>
      <c r="GNP55" s="15"/>
      <c r="GNQ55" s="15"/>
      <c r="GNR55" s="14"/>
      <c r="GNS55" s="15"/>
      <c r="GNT55" s="15"/>
      <c r="GNU55" s="14"/>
      <c r="GNV55" s="15"/>
      <c r="GNW55" s="15"/>
      <c r="GNX55" s="14"/>
      <c r="GNY55" s="15"/>
      <c r="GNZ55" s="15"/>
      <c r="GOA55" s="14"/>
      <c r="GOB55" s="15"/>
      <c r="GOC55" s="15"/>
      <c r="GOD55" s="14"/>
      <c r="GOE55" s="15"/>
      <c r="GOF55" s="15"/>
      <c r="GOG55" s="14"/>
      <c r="GOH55" s="15"/>
      <c r="GOI55" s="15"/>
      <c r="GOJ55" s="14"/>
      <c r="GOK55" s="15"/>
      <c r="GOL55" s="15"/>
      <c r="GOM55" s="14"/>
      <c r="GON55" s="15"/>
      <c r="GOO55" s="15"/>
      <c r="GOP55" s="14"/>
      <c r="GOQ55" s="15"/>
      <c r="GOR55" s="15"/>
      <c r="GOS55" s="14"/>
      <c r="GOT55" s="15"/>
      <c r="GOU55" s="15"/>
      <c r="GOV55" s="14"/>
      <c r="GOW55" s="15"/>
      <c r="GOX55" s="15"/>
      <c r="GOY55" s="14"/>
      <c r="GOZ55" s="15"/>
      <c r="GPA55" s="15"/>
      <c r="GPB55" s="14"/>
      <c r="GPC55" s="15"/>
      <c r="GPD55" s="15"/>
      <c r="GPE55" s="14"/>
      <c r="GPF55" s="15"/>
      <c r="GPG55" s="15"/>
      <c r="GPH55" s="14"/>
      <c r="GPI55" s="15"/>
      <c r="GPJ55" s="15"/>
      <c r="GPK55" s="14"/>
      <c r="GPL55" s="15"/>
      <c r="GPM55" s="15"/>
      <c r="GPN55" s="14"/>
      <c r="GPO55" s="15"/>
      <c r="GPP55" s="15"/>
      <c r="GPQ55" s="14"/>
      <c r="GPR55" s="15"/>
      <c r="GPS55" s="15"/>
      <c r="GPT55" s="14"/>
      <c r="GPU55" s="15"/>
      <c r="GPV55" s="15"/>
      <c r="GPW55" s="14"/>
      <c r="GPX55" s="15"/>
      <c r="GPY55" s="15"/>
      <c r="GPZ55" s="14"/>
      <c r="GQA55" s="15"/>
      <c r="GQB55" s="15"/>
      <c r="GQC55" s="14"/>
      <c r="GQD55" s="15"/>
      <c r="GQE55" s="15"/>
      <c r="GQF55" s="14"/>
      <c r="GQG55" s="15"/>
      <c r="GQH55" s="15"/>
      <c r="GQI55" s="14"/>
      <c r="GQJ55" s="15"/>
      <c r="GQK55" s="15"/>
      <c r="GQL55" s="14"/>
      <c r="GQM55" s="15"/>
      <c r="GQN55" s="15"/>
      <c r="GQO55" s="14"/>
      <c r="GQP55" s="15"/>
      <c r="GQQ55" s="15"/>
      <c r="GQR55" s="14"/>
      <c r="GQS55" s="15"/>
      <c r="GQT55" s="15"/>
      <c r="GQU55" s="14"/>
      <c r="GQV55" s="15"/>
      <c r="GQW55" s="15"/>
      <c r="GQX55" s="14"/>
      <c r="GQY55" s="15"/>
      <c r="GQZ55" s="15"/>
      <c r="GRA55" s="14"/>
      <c r="GRB55" s="15"/>
      <c r="GRC55" s="15"/>
      <c r="GRD55" s="14"/>
      <c r="GRE55" s="15"/>
      <c r="GRF55" s="15"/>
      <c r="GRG55" s="14"/>
      <c r="GRH55" s="15"/>
      <c r="GRI55" s="15"/>
      <c r="GRJ55" s="14"/>
      <c r="GRK55" s="15"/>
      <c r="GRL55" s="15"/>
      <c r="GRM55" s="14"/>
      <c r="GRN55" s="15"/>
      <c r="GRO55" s="15"/>
      <c r="GRP55" s="14"/>
      <c r="GRQ55" s="15"/>
      <c r="GRR55" s="15"/>
      <c r="GRS55" s="14"/>
      <c r="GRT55" s="15"/>
      <c r="GRU55" s="15"/>
      <c r="GRV55" s="14"/>
      <c r="GRW55" s="15"/>
      <c r="GRX55" s="15"/>
      <c r="GRY55" s="14"/>
      <c r="GRZ55" s="15"/>
      <c r="GSA55" s="15"/>
      <c r="GSB55" s="14"/>
      <c r="GSC55" s="15"/>
      <c r="GSD55" s="15"/>
      <c r="GSE55" s="14"/>
      <c r="GSF55" s="15"/>
      <c r="GSG55" s="15"/>
      <c r="GSH55" s="14"/>
      <c r="GSI55" s="15"/>
      <c r="GSJ55" s="15"/>
      <c r="GSK55" s="14"/>
      <c r="GSL55" s="15"/>
      <c r="GSM55" s="15"/>
      <c r="GSN55" s="14"/>
      <c r="GSO55" s="15"/>
      <c r="GSP55" s="15"/>
      <c r="GSQ55" s="14"/>
      <c r="GSR55" s="15"/>
      <c r="GSS55" s="15"/>
      <c r="GST55" s="14"/>
      <c r="GSU55" s="15"/>
      <c r="GSV55" s="15"/>
      <c r="GSW55" s="14"/>
      <c r="GSX55" s="15"/>
      <c r="GSY55" s="15"/>
      <c r="GSZ55" s="14"/>
      <c r="GTA55" s="15"/>
      <c r="GTB55" s="15"/>
      <c r="GTC55" s="14"/>
      <c r="GTD55" s="15"/>
      <c r="GTE55" s="15"/>
      <c r="GTF55" s="14"/>
      <c r="GTG55" s="15"/>
      <c r="GTH55" s="15"/>
      <c r="GTI55" s="14"/>
      <c r="GTJ55" s="15"/>
      <c r="GTK55" s="15"/>
      <c r="GTL55" s="14"/>
      <c r="GTM55" s="15"/>
      <c r="GTN55" s="15"/>
      <c r="GTO55" s="14"/>
      <c r="GTP55" s="15"/>
      <c r="GTQ55" s="15"/>
      <c r="GTR55" s="14"/>
      <c r="GTS55" s="15"/>
      <c r="GTT55" s="15"/>
      <c r="GTU55" s="14"/>
      <c r="GTV55" s="15"/>
      <c r="GTW55" s="15"/>
      <c r="GTX55" s="14"/>
      <c r="GTY55" s="15"/>
      <c r="GTZ55" s="15"/>
      <c r="GUA55" s="14"/>
      <c r="GUB55" s="15"/>
      <c r="GUC55" s="15"/>
      <c r="GUD55" s="14"/>
      <c r="GUE55" s="15"/>
      <c r="GUF55" s="15"/>
      <c r="GUG55" s="14"/>
      <c r="GUH55" s="15"/>
      <c r="GUI55" s="15"/>
      <c r="GUJ55" s="14"/>
      <c r="GUK55" s="15"/>
      <c r="GUL55" s="15"/>
      <c r="GUM55" s="14"/>
      <c r="GUN55" s="15"/>
      <c r="GUO55" s="15"/>
      <c r="GUP55" s="14"/>
      <c r="GUQ55" s="15"/>
      <c r="GUR55" s="15"/>
      <c r="GUS55" s="14"/>
      <c r="GUT55" s="15"/>
      <c r="GUU55" s="15"/>
      <c r="GUV55" s="14"/>
      <c r="GUW55" s="15"/>
      <c r="GUX55" s="15"/>
      <c r="GUY55" s="14"/>
      <c r="GUZ55" s="15"/>
      <c r="GVA55" s="15"/>
      <c r="GVB55" s="14"/>
      <c r="GVC55" s="15"/>
      <c r="GVD55" s="15"/>
      <c r="GVE55" s="14"/>
      <c r="GVF55" s="15"/>
      <c r="GVG55" s="15"/>
      <c r="GVH55" s="14"/>
      <c r="GVI55" s="15"/>
      <c r="GVJ55" s="15"/>
      <c r="GVK55" s="14"/>
      <c r="GVL55" s="15"/>
      <c r="GVM55" s="15"/>
      <c r="GVN55" s="14"/>
      <c r="GVO55" s="15"/>
      <c r="GVP55" s="15"/>
      <c r="GVQ55" s="14"/>
      <c r="GVR55" s="15"/>
      <c r="GVS55" s="15"/>
      <c r="GVT55" s="14"/>
      <c r="GVU55" s="15"/>
      <c r="GVV55" s="15"/>
      <c r="GVW55" s="14"/>
      <c r="GVX55" s="15"/>
      <c r="GVY55" s="15"/>
      <c r="GVZ55" s="14"/>
      <c r="GWA55" s="15"/>
      <c r="GWB55" s="15"/>
      <c r="GWC55" s="14"/>
      <c r="GWD55" s="15"/>
      <c r="GWE55" s="15"/>
      <c r="GWF55" s="14"/>
      <c r="GWG55" s="15"/>
      <c r="GWH55" s="15"/>
      <c r="GWI55" s="14"/>
      <c r="GWJ55" s="15"/>
      <c r="GWK55" s="15"/>
      <c r="GWL55" s="14"/>
      <c r="GWM55" s="15"/>
      <c r="GWN55" s="15"/>
      <c r="GWO55" s="14"/>
      <c r="GWP55" s="15"/>
      <c r="GWQ55" s="15"/>
      <c r="GWR55" s="14"/>
      <c r="GWS55" s="15"/>
      <c r="GWT55" s="15"/>
      <c r="GWU55" s="14"/>
      <c r="GWV55" s="15"/>
      <c r="GWW55" s="15"/>
      <c r="GWX55" s="14"/>
      <c r="GWY55" s="15"/>
      <c r="GWZ55" s="15"/>
      <c r="GXA55" s="14"/>
      <c r="GXB55" s="15"/>
      <c r="GXC55" s="15"/>
      <c r="GXD55" s="14"/>
      <c r="GXE55" s="15"/>
      <c r="GXF55" s="15"/>
      <c r="GXG55" s="14"/>
      <c r="GXH55" s="15"/>
      <c r="GXI55" s="15"/>
      <c r="GXJ55" s="14"/>
      <c r="GXK55" s="15"/>
      <c r="GXL55" s="15"/>
      <c r="GXM55" s="14"/>
      <c r="GXN55" s="15"/>
      <c r="GXO55" s="15"/>
      <c r="GXP55" s="14"/>
      <c r="GXQ55" s="15"/>
      <c r="GXR55" s="15"/>
      <c r="GXS55" s="14"/>
      <c r="GXT55" s="15"/>
      <c r="GXU55" s="15"/>
      <c r="GXV55" s="14"/>
      <c r="GXW55" s="15"/>
      <c r="GXX55" s="15"/>
      <c r="GXY55" s="14"/>
      <c r="GXZ55" s="15"/>
      <c r="GYA55" s="15"/>
      <c r="GYB55" s="14"/>
      <c r="GYC55" s="15"/>
      <c r="GYD55" s="15"/>
      <c r="GYE55" s="14"/>
      <c r="GYF55" s="15"/>
      <c r="GYG55" s="15"/>
      <c r="GYH55" s="14"/>
      <c r="GYI55" s="15"/>
      <c r="GYJ55" s="15"/>
      <c r="GYK55" s="14"/>
      <c r="GYL55" s="15"/>
      <c r="GYM55" s="15"/>
      <c r="GYN55" s="14"/>
      <c r="GYO55" s="15"/>
      <c r="GYP55" s="15"/>
      <c r="GYQ55" s="14"/>
      <c r="GYR55" s="15"/>
      <c r="GYS55" s="15"/>
      <c r="GYT55" s="14"/>
      <c r="GYU55" s="15"/>
      <c r="GYV55" s="15"/>
      <c r="GYW55" s="14"/>
      <c r="GYX55" s="15"/>
      <c r="GYY55" s="15"/>
      <c r="GYZ55" s="14"/>
      <c r="GZA55" s="15"/>
      <c r="GZB55" s="15"/>
      <c r="GZC55" s="14"/>
      <c r="GZD55" s="15"/>
      <c r="GZE55" s="15"/>
      <c r="GZF55" s="14"/>
      <c r="GZG55" s="15"/>
      <c r="GZH55" s="15"/>
      <c r="GZI55" s="14"/>
      <c r="GZJ55" s="15"/>
      <c r="GZK55" s="15"/>
      <c r="GZL55" s="14"/>
      <c r="GZM55" s="15"/>
      <c r="GZN55" s="15"/>
      <c r="GZO55" s="14"/>
      <c r="GZP55" s="15"/>
      <c r="GZQ55" s="15"/>
      <c r="GZR55" s="14"/>
      <c r="GZS55" s="15"/>
      <c r="GZT55" s="15"/>
      <c r="GZU55" s="14"/>
      <c r="GZV55" s="15"/>
      <c r="GZW55" s="15"/>
      <c r="GZX55" s="14"/>
      <c r="GZY55" s="15"/>
      <c r="GZZ55" s="15"/>
      <c r="HAA55" s="14"/>
      <c r="HAB55" s="15"/>
      <c r="HAC55" s="15"/>
      <c r="HAD55" s="14"/>
      <c r="HAE55" s="15"/>
      <c r="HAF55" s="15"/>
      <c r="HAG55" s="14"/>
      <c r="HAH55" s="15"/>
      <c r="HAI55" s="15"/>
      <c r="HAJ55" s="14"/>
      <c r="HAK55" s="15"/>
      <c r="HAL55" s="15"/>
      <c r="HAM55" s="14"/>
      <c r="HAN55" s="15"/>
      <c r="HAO55" s="15"/>
      <c r="HAP55" s="14"/>
      <c r="HAQ55" s="15"/>
      <c r="HAR55" s="15"/>
      <c r="HAS55" s="14"/>
      <c r="HAT55" s="15"/>
      <c r="HAU55" s="15"/>
      <c r="HAV55" s="14"/>
      <c r="HAW55" s="15"/>
      <c r="HAX55" s="15"/>
      <c r="HAY55" s="14"/>
      <c r="HAZ55" s="15"/>
      <c r="HBA55" s="15"/>
      <c r="HBB55" s="14"/>
      <c r="HBC55" s="15"/>
      <c r="HBD55" s="15"/>
      <c r="HBE55" s="14"/>
      <c r="HBF55" s="15"/>
      <c r="HBG55" s="15"/>
      <c r="HBH55" s="14"/>
      <c r="HBI55" s="15"/>
      <c r="HBJ55" s="15"/>
      <c r="HBK55" s="14"/>
      <c r="HBL55" s="15"/>
      <c r="HBM55" s="15"/>
      <c r="HBN55" s="14"/>
      <c r="HBO55" s="15"/>
      <c r="HBP55" s="15"/>
      <c r="HBQ55" s="14"/>
      <c r="HBR55" s="15"/>
      <c r="HBS55" s="15"/>
      <c r="HBT55" s="14"/>
      <c r="HBU55" s="15"/>
      <c r="HBV55" s="15"/>
      <c r="HBW55" s="14"/>
      <c r="HBX55" s="15"/>
      <c r="HBY55" s="15"/>
      <c r="HBZ55" s="14"/>
      <c r="HCA55" s="15"/>
      <c r="HCB55" s="15"/>
      <c r="HCC55" s="14"/>
      <c r="HCD55" s="15"/>
      <c r="HCE55" s="15"/>
      <c r="HCF55" s="14"/>
      <c r="HCG55" s="15"/>
      <c r="HCH55" s="15"/>
      <c r="HCI55" s="14"/>
      <c r="HCJ55" s="15"/>
      <c r="HCK55" s="15"/>
      <c r="HCL55" s="14"/>
      <c r="HCM55" s="15"/>
      <c r="HCN55" s="15"/>
      <c r="HCO55" s="14"/>
      <c r="HCP55" s="15"/>
      <c r="HCQ55" s="15"/>
      <c r="HCR55" s="14"/>
      <c r="HCS55" s="15"/>
      <c r="HCT55" s="15"/>
      <c r="HCU55" s="14"/>
      <c r="HCV55" s="15"/>
      <c r="HCW55" s="15"/>
      <c r="HCX55" s="14"/>
      <c r="HCY55" s="15"/>
      <c r="HCZ55" s="15"/>
      <c r="HDA55" s="14"/>
      <c r="HDB55" s="15"/>
      <c r="HDC55" s="15"/>
      <c r="HDD55" s="14"/>
      <c r="HDE55" s="15"/>
      <c r="HDF55" s="15"/>
      <c r="HDG55" s="14"/>
      <c r="HDH55" s="15"/>
      <c r="HDI55" s="15"/>
      <c r="HDJ55" s="14"/>
      <c r="HDK55" s="15"/>
      <c r="HDL55" s="15"/>
      <c r="HDM55" s="14"/>
      <c r="HDN55" s="15"/>
      <c r="HDO55" s="15"/>
      <c r="HDP55" s="14"/>
      <c r="HDQ55" s="15"/>
      <c r="HDR55" s="15"/>
      <c r="HDS55" s="14"/>
      <c r="HDT55" s="15"/>
      <c r="HDU55" s="15"/>
      <c r="HDV55" s="14"/>
      <c r="HDW55" s="15"/>
      <c r="HDX55" s="15"/>
      <c r="HDY55" s="14"/>
      <c r="HDZ55" s="15"/>
      <c r="HEA55" s="15"/>
      <c r="HEB55" s="14"/>
      <c r="HEC55" s="15"/>
      <c r="HED55" s="15"/>
      <c r="HEE55" s="14"/>
      <c r="HEF55" s="15"/>
      <c r="HEG55" s="15"/>
      <c r="HEH55" s="14"/>
      <c r="HEI55" s="15"/>
      <c r="HEJ55" s="15"/>
      <c r="HEK55" s="14"/>
      <c r="HEL55" s="15"/>
      <c r="HEM55" s="15"/>
      <c r="HEN55" s="14"/>
      <c r="HEO55" s="15"/>
      <c r="HEP55" s="15"/>
      <c r="HEQ55" s="14"/>
      <c r="HER55" s="15"/>
      <c r="HES55" s="15"/>
      <c r="HET55" s="14"/>
      <c r="HEU55" s="15"/>
      <c r="HEV55" s="15"/>
      <c r="HEW55" s="14"/>
      <c r="HEX55" s="15"/>
      <c r="HEY55" s="15"/>
      <c r="HEZ55" s="14"/>
      <c r="HFA55" s="15"/>
      <c r="HFB55" s="15"/>
      <c r="HFC55" s="14"/>
      <c r="HFD55" s="15"/>
      <c r="HFE55" s="15"/>
      <c r="HFF55" s="14"/>
      <c r="HFG55" s="15"/>
      <c r="HFH55" s="15"/>
      <c r="HFI55" s="14"/>
      <c r="HFJ55" s="15"/>
      <c r="HFK55" s="15"/>
      <c r="HFL55" s="14"/>
      <c r="HFM55" s="15"/>
      <c r="HFN55" s="15"/>
      <c r="HFO55" s="14"/>
      <c r="HFP55" s="15"/>
      <c r="HFQ55" s="15"/>
      <c r="HFR55" s="14"/>
      <c r="HFS55" s="15"/>
      <c r="HFT55" s="15"/>
      <c r="HFU55" s="14"/>
      <c r="HFV55" s="15"/>
      <c r="HFW55" s="15"/>
      <c r="HFX55" s="14"/>
      <c r="HFY55" s="15"/>
      <c r="HFZ55" s="15"/>
      <c r="HGA55" s="14"/>
      <c r="HGB55" s="15"/>
      <c r="HGC55" s="15"/>
      <c r="HGD55" s="14"/>
      <c r="HGE55" s="15"/>
      <c r="HGF55" s="15"/>
      <c r="HGG55" s="14"/>
      <c r="HGH55" s="15"/>
      <c r="HGI55" s="15"/>
      <c r="HGJ55" s="14"/>
      <c r="HGK55" s="15"/>
      <c r="HGL55" s="15"/>
      <c r="HGM55" s="14"/>
      <c r="HGN55" s="15"/>
      <c r="HGO55" s="15"/>
      <c r="HGP55" s="14"/>
      <c r="HGQ55" s="15"/>
      <c r="HGR55" s="15"/>
      <c r="HGS55" s="14"/>
      <c r="HGT55" s="15"/>
      <c r="HGU55" s="15"/>
      <c r="HGV55" s="14"/>
      <c r="HGW55" s="15"/>
      <c r="HGX55" s="15"/>
      <c r="HGY55" s="14"/>
      <c r="HGZ55" s="15"/>
      <c r="HHA55" s="15"/>
      <c r="HHB55" s="14"/>
      <c r="HHC55" s="15"/>
      <c r="HHD55" s="15"/>
      <c r="HHE55" s="14"/>
      <c r="HHF55" s="15"/>
      <c r="HHG55" s="15"/>
      <c r="HHH55" s="14"/>
      <c r="HHI55" s="15"/>
      <c r="HHJ55" s="15"/>
      <c r="HHK55" s="14"/>
      <c r="HHL55" s="15"/>
      <c r="HHM55" s="15"/>
      <c r="HHN55" s="14"/>
      <c r="HHO55" s="15"/>
      <c r="HHP55" s="15"/>
      <c r="HHQ55" s="14"/>
      <c r="HHR55" s="15"/>
      <c r="HHS55" s="15"/>
      <c r="HHT55" s="14"/>
      <c r="HHU55" s="15"/>
      <c r="HHV55" s="15"/>
      <c r="HHW55" s="14"/>
      <c r="HHX55" s="15"/>
      <c r="HHY55" s="15"/>
      <c r="HHZ55" s="14"/>
      <c r="HIA55" s="15"/>
      <c r="HIB55" s="15"/>
      <c r="HIC55" s="14"/>
      <c r="HID55" s="15"/>
      <c r="HIE55" s="15"/>
      <c r="HIF55" s="14"/>
      <c r="HIG55" s="15"/>
      <c r="HIH55" s="15"/>
      <c r="HII55" s="14"/>
      <c r="HIJ55" s="15"/>
      <c r="HIK55" s="15"/>
      <c r="HIL55" s="14"/>
      <c r="HIM55" s="15"/>
      <c r="HIN55" s="15"/>
      <c r="HIO55" s="14"/>
      <c r="HIP55" s="15"/>
      <c r="HIQ55" s="15"/>
      <c r="HIR55" s="14"/>
      <c r="HIS55" s="15"/>
      <c r="HIT55" s="15"/>
      <c r="HIU55" s="14"/>
      <c r="HIV55" s="15"/>
      <c r="HIW55" s="15"/>
      <c r="HIX55" s="14"/>
      <c r="HIY55" s="15"/>
      <c r="HIZ55" s="15"/>
      <c r="HJA55" s="14"/>
      <c r="HJB55" s="15"/>
      <c r="HJC55" s="15"/>
      <c r="HJD55" s="14"/>
      <c r="HJE55" s="15"/>
      <c r="HJF55" s="15"/>
      <c r="HJG55" s="14"/>
      <c r="HJH55" s="15"/>
      <c r="HJI55" s="15"/>
      <c r="HJJ55" s="14"/>
      <c r="HJK55" s="15"/>
      <c r="HJL55" s="15"/>
      <c r="HJM55" s="14"/>
      <c r="HJN55" s="15"/>
      <c r="HJO55" s="15"/>
      <c r="HJP55" s="14"/>
      <c r="HJQ55" s="15"/>
      <c r="HJR55" s="15"/>
      <c r="HJS55" s="14"/>
      <c r="HJT55" s="15"/>
      <c r="HJU55" s="15"/>
      <c r="HJV55" s="14"/>
      <c r="HJW55" s="15"/>
      <c r="HJX55" s="15"/>
      <c r="HJY55" s="14"/>
      <c r="HJZ55" s="15"/>
      <c r="HKA55" s="15"/>
      <c r="HKB55" s="14"/>
      <c r="HKC55" s="15"/>
      <c r="HKD55" s="15"/>
      <c r="HKE55" s="14"/>
      <c r="HKF55" s="15"/>
      <c r="HKG55" s="15"/>
      <c r="HKH55" s="14"/>
      <c r="HKI55" s="15"/>
      <c r="HKJ55" s="15"/>
      <c r="HKK55" s="14"/>
      <c r="HKL55" s="15"/>
      <c r="HKM55" s="15"/>
      <c r="HKN55" s="14"/>
      <c r="HKO55" s="15"/>
      <c r="HKP55" s="15"/>
      <c r="HKQ55" s="14"/>
      <c r="HKR55" s="15"/>
      <c r="HKS55" s="15"/>
      <c r="HKT55" s="14"/>
      <c r="HKU55" s="15"/>
      <c r="HKV55" s="15"/>
      <c r="HKW55" s="14"/>
      <c r="HKX55" s="15"/>
      <c r="HKY55" s="15"/>
      <c r="HKZ55" s="14"/>
      <c r="HLA55" s="15"/>
      <c r="HLB55" s="15"/>
      <c r="HLC55" s="14"/>
      <c r="HLD55" s="15"/>
      <c r="HLE55" s="15"/>
      <c r="HLF55" s="14"/>
      <c r="HLG55" s="15"/>
      <c r="HLH55" s="15"/>
      <c r="HLI55" s="14"/>
      <c r="HLJ55" s="15"/>
      <c r="HLK55" s="15"/>
      <c r="HLL55" s="14"/>
      <c r="HLM55" s="15"/>
      <c r="HLN55" s="15"/>
      <c r="HLO55" s="14"/>
      <c r="HLP55" s="15"/>
      <c r="HLQ55" s="15"/>
      <c r="HLR55" s="14"/>
      <c r="HLS55" s="15"/>
      <c r="HLT55" s="15"/>
      <c r="HLU55" s="14"/>
      <c r="HLV55" s="15"/>
      <c r="HLW55" s="15"/>
      <c r="HLX55" s="14"/>
      <c r="HLY55" s="15"/>
      <c r="HLZ55" s="15"/>
      <c r="HMA55" s="14"/>
      <c r="HMB55" s="15"/>
      <c r="HMC55" s="15"/>
      <c r="HMD55" s="14"/>
      <c r="HME55" s="15"/>
      <c r="HMF55" s="15"/>
      <c r="HMG55" s="14"/>
      <c r="HMH55" s="15"/>
      <c r="HMI55" s="15"/>
      <c r="HMJ55" s="14"/>
      <c r="HMK55" s="15"/>
      <c r="HML55" s="15"/>
      <c r="HMM55" s="14"/>
      <c r="HMN55" s="15"/>
      <c r="HMO55" s="15"/>
      <c r="HMP55" s="14"/>
      <c r="HMQ55" s="15"/>
      <c r="HMR55" s="15"/>
      <c r="HMS55" s="14"/>
      <c r="HMT55" s="15"/>
      <c r="HMU55" s="15"/>
      <c r="HMV55" s="14"/>
      <c r="HMW55" s="15"/>
      <c r="HMX55" s="15"/>
      <c r="HMY55" s="14"/>
      <c r="HMZ55" s="15"/>
      <c r="HNA55" s="15"/>
      <c r="HNB55" s="14"/>
      <c r="HNC55" s="15"/>
      <c r="HND55" s="15"/>
      <c r="HNE55" s="14"/>
      <c r="HNF55" s="15"/>
      <c r="HNG55" s="15"/>
      <c r="HNH55" s="14"/>
      <c r="HNI55" s="15"/>
      <c r="HNJ55" s="15"/>
      <c r="HNK55" s="14"/>
      <c r="HNL55" s="15"/>
      <c r="HNM55" s="15"/>
      <c r="HNN55" s="14"/>
      <c r="HNO55" s="15"/>
      <c r="HNP55" s="15"/>
      <c r="HNQ55" s="14"/>
      <c r="HNR55" s="15"/>
      <c r="HNS55" s="15"/>
      <c r="HNT55" s="14"/>
      <c r="HNU55" s="15"/>
      <c r="HNV55" s="15"/>
      <c r="HNW55" s="14"/>
      <c r="HNX55" s="15"/>
      <c r="HNY55" s="15"/>
      <c r="HNZ55" s="14"/>
      <c r="HOA55" s="15"/>
      <c r="HOB55" s="15"/>
      <c r="HOC55" s="14"/>
      <c r="HOD55" s="15"/>
      <c r="HOE55" s="15"/>
      <c r="HOF55" s="14"/>
      <c r="HOG55" s="15"/>
      <c r="HOH55" s="15"/>
      <c r="HOI55" s="14"/>
      <c r="HOJ55" s="15"/>
      <c r="HOK55" s="15"/>
      <c r="HOL55" s="14"/>
      <c r="HOM55" s="15"/>
      <c r="HON55" s="15"/>
      <c r="HOO55" s="14"/>
      <c r="HOP55" s="15"/>
      <c r="HOQ55" s="15"/>
      <c r="HOR55" s="14"/>
      <c r="HOS55" s="15"/>
      <c r="HOT55" s="15"/>
      <c r="HOU55" s="14"/>
      <c r="HOV55" s="15"/>
      <c r="HOW55" s="15"/>
      <c r="HOX55" s="14"/>
      <c r="HOY55" s="15"/>
      <c r="HOZ55" s="15"/>
      <c r="HPA55" s="14"/>
      <c r="HPB55" s="15"/>
      <c r="HPC55" s="15"/>
      <c r="HPD55" s="14"/>
      <c r="HPE55" s="15"/>
      <c r="HPF55" s="15"/>
      <c r="HPG55" s="14"/>
      <c r="HPH55" s="15"/>
      <c r="HPI55" s="15"/>
      <c r="HPJ55" s="14"/>
      <c r="HPK55" s="15"/>
      <c r="HPL55" s="15"/>
      <c r="HPM55" s="14"/>
      <c r="HPN55" s="15"/>
      <c r="HPO55" s="15"/>
      <c r="HPP55" s="14"/>
      <c r="HPQ55" s="15"/>
      <c r="HPR55" s="15"/>
      <c r="HPS55" s="14"/>
      <c r="HPT55" s="15"/>
      <c r="HPU55" s="15"/>
      <c r="HPV55" s="14"/>
      <c r="HPW55" s="15"/>
      <c r="HPX55" s="15"/>
      <c r="HPY55" s="14"/>
      <c r="HPZ55" s="15"/>
      <c r="HQA55" s="15"/>
      <c r="HQB55" s="14"/>
      <c r="HQC55" s="15"/>
      <c r="HQD55" s="15"/>
      <c r="HQE55" s="14"/>
      <c r="HQF55" s="15"/>
      <c r="HQG55" s="15"/>
      <c r="HQH55" s="14"/>
      <c r="HQI55" s="15"/>
      <c r="HQJ55" s="15"/>
      <c r="HQK55" s="14"/>
      <c r="HQL55" s="15"/>
      <c r="HQM55" s="15"/>
      <c r="HQN55" s="14"/>
      <c r="HQO55" s="15"/>
      <c r="HQP55" s="15"/>
      <c r="HQQ55" s="14"/>
      <c r="HQR55" s="15"/>
      <c r="HQS55" s="15"/>
      <c r="HQT55" s="14"/>
      <c r="HQU55" s="15"/>
      <c r="HQV55" s="15"/>
      <c r="HQW55" s="14"/>
      <c r="HQX55" s="15"/>
      <c r="HQY55" s="15"/>
      <c r="HQZ55" s="14"/>
      <c r="HRA55" s="15"/>
      <c r="HRB55" s="15"/>
      <c r="HRC55" s="14"/>
      <c r="HRD55" s="15"/>
      <c r="HRE55" s="15"/>
      <c r="HRF55" s="14"/>
      <c r="HRG55" s="15"/>
      <c r="HRH55" s="15"/>
      <c r="HRI55" s="14"/>
      <c r="HRJ55" s="15"/>
      <c r="HRK55" s="15"/>
      <c r="HRL55" s="14"/>
      <c r="HRM55" s="15"/>
      <c r="HRN55" s="15"/>
      <c r="HRO55" s="14"/>
      <c r="HRP55" s="15"/>
      <c r="HRQ55" s="15"/>
      <c r="HRR55" s="14"/>
      <c r="HRS55" s="15"/>
      <c r="HRT55" s="15"/>
      <c r="HRU55" s="14"/>
      <c r="HRV55" s="15"/>
      <c r="HRW55" s="15"/>
      <c r="HRX55" s="14"/>
      <c r="HRY55" s="15"/>
      <c r="HRZ55" s="15"/>
      <c r="HSA55" s="14"/>
      <c r="HSB55" s="15"/>
      <c r="HSC55" s="15"/>
      <c r="HSD55" s="14"/>
      <c r="HSE55" s="15"/>
      <c r="HSF55" s="15"/>
      <c r="HSG55" s="14"/>
      <c r="HSH55" s="15"/>
      <c r="HSI55" s="15"/>
      <c r="HSJ55" s="14"/>
      <c r="HSK55" s="15"/>
      <c r="HSL55" s="15"/>
      <c r="HSM55" s="14"/>
      <c r="HSN55" s="15"/>
      <c r="HSO55" s="15"/>
      <c r="HSP55" s="14"/>
      <c r="HSQ55" s="15"/>
      <c r="HSR55" s="15"/>
      <c r="HSS55" s="14"/>
      <c r="HST55" s="15"/>
      <c r="HSU55" s="15"/>
      <c r="HSV55" s="14"/>
      <c r="HSW55" s="15"/>
      <c r="HSX55" s="15"/>
      <c r="HSY55" s="14"/>
      <c r="HSZ55" s="15"/>
      <c r="HTA55" s="15"/>
      <c r="HTB55" s="14"/>
      <c r="HTC55" s="15"/>
      <c r="HTD55" s="15"/>
      <c r="HTE55" s="14"/>
      <c r="HTF55" s="15"/>
      <c r="HTG55" s="15"/>
      <c r="HTH55" s="14"/>
      <c r="HTI55" s="15"/>
      <c r="HTJ55" s="15"/>
      <c r="HTK55" s="14"/>
      <c r="HTL55" s="15"/>
      <c r="HTM55" s="15"/>
      <c r="HTN55" s="14"/>
      <c r="HTO55" s="15"/>
      <c r="HTP55" s="15"/>
      <c r="HTQ55" s="14"/>
      <c r="HTR55" s="15"/>
      <c r="HTS55" s="15"/>
      <c r="HTT55" s="14"/>
      <c r="HTU55" s="15"/>
      <c r="HTV55" s="15"/>
      <c r="HTW55" s="14"/>
      <c r="HTX55" s="15"/>
      <c r="HTY55" s="15"/>
      <c r="HTZ55" s="14"/>
      <c r="HUA55" s="15"/>
      <c r="HUB55" s="15"/>
      <c r="HUC55" s="14"/>
      <c r="HUD55" s="15"/>
      <c r="HUE55" s="15"/>
      <c r="HUF55" s="14"/>
      <c r="HUG55" s="15"/>
      <c r="HUH55" s="15"/>
      <c r="HUI55" s="14"/>
      <c r="HUJ55" s="15"/>
      <c r="HUK55" s="15"/>
      <c r="HUL55" s="14"/>
      <c r="HUM55" s="15"/>
      <c r="HUN55" s="15"/>
      <c r="HUO55" s="14"/>
      <c r="HUP55" s="15"/>
      <c r="HUQ55" s="15"/>
      <c r="HUR55" s="14"/>
      <c r="HUS55" s="15"/>
      <c r="HUT55" s="15"/>
      <c r="HUU55" s="14"/>
      <c r="HUV55" s="15"/>
      <c r="HUW55" s="15"/>
      <c r="HUX55" s="14"/>
      <c r="HUY55" s="15"/>
      <c r="HUZ55" s="15"/>
      <c r="HVA55" s="14"/>
      <c r="HVB55" s="15"/>
      <c r="HVC55" s="15"/>
      <c r="HVD55" s="14"/>
      <c r="HVE55" s="15"/>
      <c r="HVF55" s="15"/>
      <c r="HVG55" s="14"/>
      <c r="HVH55" s="15"/>
      <c r="HVI55" s="15"/>
      <c r="HVJ55" s="14"/>
      <c r="HVK55" s="15"/>
      <c r="HVL55" s="15"/>
      <c r="HVM55" s="14"/>
      <c r="HVN55" s="15"/>
      <c r="HVO55" s="15"/>
      <c r="HVP55" s="14"/>
      <c r="HVQ55" s="15"/>
      <c r="HVR55" s="15"/>
      <c r="HVS55" s="14"/>
      <c r="HVT55" s="15"/>
      <c r="HVU55" s="15"/>
      <c r="HVV55" s="14"/>
      <c r="HVW55" s="15"/>
      <c r="HVX55" s="15"/>
      <c r="HVY55" s="14"/>
      <c r="HVZ55" s="15"/>
      <c r="HWA55" s="15"/>
      <c r="HWB55" s="14"/>
      <c r="HWC55" s="15"/>
      <c r="HWD55" s="15"/>
      <c r="HWE55" s="14"/>
      <c r="HWF55" s="15"/>
      <c r="HWG55" s="15"/>
      <c r="HWH55" s="14"/>
      <c r="HWI55" s="15"/>
      <c r="HWJ55" s="15"/>
      <c r="HWK55" s="14"/>
      <c r="HWL55" s="15"/>
      <c r="HWM55" s="15"/>
      <c r="HWN55" s="14"/>
      <c r="HWO55" s="15"/>
      <c r="HWP55" s="15"/>
      <c r="HWQ55" s="14"/>
      <c r="HWR55" s="15"/>
      <c r="HWS55" s="15"/>
      <c r="HWT55" s="14"/>
      <c r="HWU55" s="15"/>
      <c r="HWV55" s="15"/>
      <c r="HWW55" s="14"/>
      <c r="HWX55" s="15"/>
      <c r="HWY55" s="15"/>
      <c r="HWZ55" s="14"/>
      <c r="HXA55" s="15"/>
      <c r="HXB55" s="15"/>
      <c r="HXC55" s="14"/>
      <c r="HXD55" s="15"/>
      <c r="HXE55" s="15"/>
      <c r="HXF55" s="14"/>
      <c r="HXG55" s="15"/>
      <c r="HXH55" s="15"/>
      <c r="HXI55" s="14"/>
      <c r="HXJ55" s="15"/>
      <c r="HXK55" s="15"/>
      <c r="HXL55" s="14"/>
      <c r="HXM55" s="15"/>
      <c r="HXN55" s="15"/>
      <c r="HXO55" s="14"/>
      <c r="HXP55" s="15"/>
      <c r="HXQ55" s="15"/>
      <c r="HXR55" s="14"/>
      <c r="HXS55" s="15"/>
      <c r="HXT55" s="15"/>
      <c r="HXU55" s="14"/>
      <c r="HXV55" s="15"/>
      <c r="HXW55" s="15"/>
      <c r="HXX55" s="14"/>
      <c r="HXY55" s="15"/>
      <c r="HXZ55" s="15"/>
      <c r="HYA55" s="14"/>
      <c r="HYB55" s="15"/>
      <c r="HYC55" s="15"/>
      <c r="HYD55" s="14"/>
      <c r="HYE55" s="15"/>
      <c r="HYF55" s="15"/>
      <c r="HYG55" s="14"/>
      <c r="HYH55" s="15"/>
      <c r="HYI55" s="15"/>
      <c r="HYJ55" s="14"/>
      <c r="HYK55" s="15"/>
      <c r="HYL55" s="15"/>
      <c r="HYM55" s="14"/>
      <c r="HYN55" s="15"/>
      <c r="HYO55" s="15"/>
      <c r="HYP55" s="14"/>
      <c r="HYQ55" s="15"/>
      <c r="HYR55" s="15"/>
      <c r="HYS55" s="14"/>
      <c r="HYT55" s="15"/>
      <c r="HYU55" s="15"/>
      <c r="HYV55" s="14"/>
      <c r="HYW55" s="15"/>
      <c r="HYX55" s="15"/>
      <c r="HYY55" s="14"/>
      <c r="HYZ55" s="15"/>
      <c r="HZA55" s="15"/>
      <c r="HZB55" s="14"/>
      <c r="HZC55" s="15"/>
      <c r="HZD55" s="15"/>
      <c r="HZE55" s="14"/>
      <c r="HZF55" s="15"/>
      <c r="HZG55" s="15"/>
      <c r="HZH55" s="14"/>
      <c r="HZI55" s="15"/>
      <c r="HZJ55" s="15"/>
      <c r="HZK55" s="14"/>
      <c r="HZL55" s="15"/>
      <c r="HZM55" s="15"/>
      <c r="HZN55" s="14"/>
      <c r="HZO55" s="15"/>
      <c r="HZP55" s="15"/>
      <c r="HZQ55" s="14"/>
      <c r="HZR55" s="15"/>
      <c r="HZS55" s="15"/>
      <c r="HZT55" s="14"/>
      <c r="HZU55" s="15"/>
      <c r="HZV55" s="15"/>
      <c r="HZW55" s="14"/>
      <c r="HZX55" s="15"/>
      <c r="HZY55" s="15"/>
      <c r="HZZ55" s="14"/>
      <c r="IAA55" s="15"/>
      <c r="IAB55" s="15"/>
      <c r="IAC55" s="14"/>
      <c r="IAD55" s="15"/>
      <c r="IAE55" s="15"/>
      <c r="IAF55" s="14"/>
      <c r="IAG55" s="15"/>
      <c r="IAH55" s="15"/>
      <c r="IAI55" s="14"/>
      <c r="IAJ55" s="15"/>
      <c r="IAK55" s="15"/>
      <c r="IAL55" s="14"/>
      <c r="IAM55" s="15"/>
      <c r="IAN55" s="15"/>
      <c r="IAO55" s="14"/>
      <c r="IAP55" s="15"/>
      <c r="IAQ55" s="15"/>
      <c r="IAR55" s="14"/>
      <c r="IAS55" s="15"/>
      <c r="IAT55" s="15"/>
      <c r="IAU55" s="14"/>
      <c r="IAV55" s="15"/>
      <c r="IAW55" s="15"/>
      <c r="IAX55" s="14"/>
      <c r="IAY55" s="15"/>
      <c r="IAZ55" s="15"/>
      <c r="IBA55" s="14"/>
      <c r="IBB55" s="15"/>
      <c r="IBC55" s="15"/>
      <c r="IBD55" s="14"/>
      <c r="IBE55" s="15"/>
      <c r="IBF55" s="15"/>
      <c r="IBG55" s="14"/>
      <c r="IBH55" s="15"/>
      <c r="IBI55" s="15"/>
      <c r="IBJ55" s="14"/>
      <c r="IBK55" s="15"/>
      <c r="IBL55" s="15"/>
      <c r="IBM55" s="14"/>
      <c r="IBN55" s="15"/>
      <c r="IBO55" s="15"/>
      <c r="IBP55" s="14"/>
      <c r="IBQ55" s="15"/>
      <c r="IBR55" s="15"/>
      <c r="IBS55" s="14"/>
      <c r="IBT55" s="15"/>
      <c r="IBU55" s="15"/>
      <c r="IBV55" s="14"/>
      <c r="IBW55" s="15"/>
      <c r="IBX55" s="15"/>
      <c r="IBY55" s="14"/>
      <c r="IBZ55" s="15"/>
      <c r="ICA55" s="15"/>
      <c r="ICB55" s="14"/>
      <c r="ICC55" s="15"/>
      <c r="ICD55" s="15"/>
      <c r="ICE55" s="14"/>
      <c r="ICF55" s="15"/>
      <c r="ICG55" s="15"/>
      <c r="ICH55" s="14"/>
      <c r="ICI55" s="15"/>
      <c r="ICJ55" s="15"/>
      <c r="ICK55" s="14"/>
      <c r="ICL55" s="15"/>
      <c r="ICM55" s="15"/>
      <c r="ICN55" s="14"/>
      <c r="ICO55" s="15"/>
      <c r="ICP55" s="15"/>
      <c r="ICQ55" s="14"/>
      <c r="ICR55" s="15"/>
      <c r="ICS55" s="15"/>
      <c r="ICT55" s="14"/>
      <c r="ICU55" s="15"/>
      <c r="ICV55" s="15"/>
      <c r="ICW55" s="14"/>
      <c r="ICX55" s="15"/>
      <c r="ICY55" s="15"/>
      <c r="ICZ55" s="14"/>
      <c r="IDA55" s="15"/>
      <c r="IDB55" s="15"/>
      <c r="IDC55" s="14"/>
      <c r="IDD55" s="15"/>
      <c r="IDE55" s="15"/>
      <c r="IDF55" s="14"/>
      <c r="IDG55" s="15"/>
      <c r="IDH55" s="15"/>
      <c r="IDI55" s="14"/>
      <c r="IDJ55" s="15"/>
      <c r="IDK55" s="15"/>
      <c r="IDL55" s="14"/>
      <c r="IDM55" s="15"/>
      <c r="IDN55" s="15"/>
      <c r="IDO55" s="14"/>
      <c r="IDP55" s="15"/>
      <c r="IDQ55" s="15"/>
      <c r="IDR55" s="14"/>
      <c r="IDS55" s="15"/>
      <c r="IDT55" s="15"/>
      <c r="IDU55" s="14"/>
      <c r="IDV55" s="15"/>
      <c r="IDW55" s="15"/>
      <c r="IDX55" s="14"/>
      <c r="IDY55" s="15"/>
      <c r="IDZ55" s="15"/>
      <c r="IEA55" s="14"/>
      <c r="IEB55" s="15"/>
      <c r="IEC55" s="15"/>
      <c r="IED55" s="14"/>
      <c r="IEE55" s="15"/>
      <c r="IEF55" s="15"/>
      <c r="IEG55" s="14"/>
      <c r="IEH55" s="15"/>
      <c r="IEI55" s="15"/>
      <c r="IEJ55" s="14"/>
      <c r="IEK55" s="15"/>
      <c r="IEL55" s="15"/>
      <c r="IEM55" s="14"/>
      <c r="IEN55" s="15"/>
      <c r="IEO55" s="15"/>
      <c r="IEP55" s="14"/>
      <c r="IEQ55" s="15"/>
      <c r="IER55" s="15"/>
      <c r="IES55" s="14"/>
      <c r="IET55" s="15"/>
      <c r="IEU55" s="15"/>
      <c r="IEV55" s="14"/>
      <c r="IEW55" s="15"/>
      <c r="IEX55" s="15"/>
      <c r="IEY55" s="14"/>
      <c r="IEZ55" s="15"/>
      <c r="IFA55" s="15"/>
      <c r="IFB55" s="14"/>
      <c r="IFC55" s="15"/>
      <c r="IFD55" s="15"/>
      <c r="IFE55" s="14"/>
      <c r="IFF55" s="15"/>
      <c r="IFG55" s="15"/>
      <c r="IFH55" s="14"/>
      <c r="IFI55" s="15"/>
      <c r="IFJ55" s="15"/>
      <c r="IFK55" s="14"/>
      <c r="IFL55" s="15"/>
      <c r="IFM55" s="15"/>
      <c r="IFN55" s="14"/>
      <c r="IFO55" s="15"/>
      <c r="IFP55" s="15"/>
      <c r="IFQ55" s="14"/>
      <c r="IFR55" s="15"/>
      <c r="IFS55" s="15"/>
      <c r="IFT55" s="14"/>
      <c r="IFU55" s="15"/>
      <c r="IFV55" s="15"/>
      <c r="IFW55" s="14"/>
      <c r="IFX55" s="15"/>
      <c r="IFY55" s="15"/>
      <c r="IFZ55" s="14"/>
      <c r="IGA55" s="15"/>
      <c r="IGB55" s="15"/>
      <c r="IGC55" s="14"/>
      <c r="IGD55" s="15"/>
      <c r="IGE55" s="15"/>
      <c r="IGF55" s="14"/>
      <c r="IGG55" s="15"/>
      <c r="IGH55" s="15"/>
      <c r="IGI55" s="14"/>
      <c r="IGJ55" s="15"/>
      <c r="IGK55" s="15"/>
      <c r="IGL55" s="14"/>
      <c r="IGM55" s="15"/>
      <c r="IGN55" s="15"/>
      <c r="IGO55" s="14"/>
      <c r="IGP55" s="15"/>
      <c r="IGQ55" s="15"/>
      <c r="IGR55" s="14"/>
      <c r="IGS55" s="15"/>
      <c r="IGT55" s="15"/>
      <c r="IGU55" s="14"/>
      <c r="IGV55" s="15"/>
      <c r="IGW55" s="15"/>
      <c r="IGX55" s="14"/>
      <c r="IGY55" s="15"/>
      <c r="IGZ55" s="15"/>
      <c r="IHA55" s="14"/>
      <c r="IHB55" s="15"/>
      <c r="IHC55" s="15"/>
      <c r="IHD55" s="14"/>
      <c r="IHE55" s="15"/>
      <c r="IHF55" s="15"/>
      <c r="IHG55" s="14"/>
      <c r="IHH55" s="15"/>
      <c r="IHI55" s="15"/>
      <c r="IHJ55" s="14"/>
      <c r="IHK55" s="15"/>
      <c r="IHL55" s="15"/>
      <c r="IHM55" s="14"/>
      <c r="IHN55" s="15"/>
      <c r="IHO55" s="15"/>
      <c r="IHP55" s="14"/>
      <c r="IHQ55" s="15"/>
      <c r="IHR55" s="15"/>
      <c r="IHS55" s="14"/>
      <c r="IHT55" s="15"/>
      <c r="IHU55" s="15"/>
      <c r="IHV55" s="14"/>
      <c r="IHW55" s="15"/>
      <c r="IHX55" s="15"/>
      <c r="IHY55" s="14"/>
      <c r="IHZ55" s="15"/>
      <c r="IIA55" s="15"/>
      <c r="IIB55" s="14"/>
      <c r="IIC55" s="15"/>
      <c r="IID55" s="15"/>
      <c r="IIE55" s="14"/>
      <c r="IIF55" s="15"/>
      <c r="IIG55" s="15"/>
      <c r="IIH55" s="14"/>
      <c r="III55" s="15"/>
      <c r="IIJ55" s="15"/>
      <c r="IIK55" s="14"/>
      <c r="IIL55" s="15"/>
      <c r="IIM55" s="15"/>
      <c r="IIN55" s="14"/>
      <c r="IIO55" s="15"/>
      <c r="IIP55" s="15"/>
      <c r="IIQ55" s="14"/>
      <c r="IIR55" s="15"/>
      <c r="IIS55" s="15"/>
      <c r="IIT55" s="14"/>
      <c r="IIU55" s="15"/>
      <c r="IIV55" s="15"/>
      <c r="IIW55" s="14"/>
      <c r="IIX55" s="15"/>
      <c r="IIY55" s="15"/>
      <c r="IIZ55" s="14"/>
      <c r="IJA55" s="15"/>
      <c r="IJB55" s="15"/>
      <c r="IJC55" s="14"/>
      <c r="IJD55" s="15"/>
      <c r="IJE55" s="15"/>
      <c r="IJF55" s="14"/>
      <c r="IJG55" s="15"/>
      <c r="IJH55" s="15"/>
      <c r="IJI55" s="14"/>
      <c r="IJJ55" s="15"/>
      <c r="IJK55" s="15"/>
      <c r="IJL55" s="14"/>
      <c r="IJM55" s="15"/>
      <c r="IJN55" s="15"/>
      <c r="IJO55" s="14"/>
      <c r="IJP55" s="15"/>
      <c r="IJQ55" s="15"/>
      <c r="IJR55" s="14"/>
      <c r="IJS55" s="15"/>
      <c r="IJT55" s="15"/>
      <c r="IJU55" s="14"/>
      <c r="IJV55" s="15"/>
      <c r="IJW55" s="15"/>
      <c r="IJX55" s="14"/>
      <c r="IJY55" s="15"/>
      <c r="IJZ55" s="15"/>
      <c r="IKA55" s="14"/>
      <c r="IKB55" s="15"/>
      <c r="IKC55" s="15"/>
      <c r="IKD55" s="14"/>
      <c r="IKE55" s="15"/>
      <c r="IKF55" s="15"/>
      <c r="IKG55" s="14"/>
      <c r="IKH55" s="15"/>
      <c r="IKI55" s="15"/>
      <c r="IKJ55" s="14"/>
      <c r="IKK55" s="15"/>
      <c r="IKL55" s="15"/>
      <c r="IKM55" s="14"/>
      <c r="IKN55" s="15"/>
      <c r="IKO55" s="15"/>
      <c r="IKP55" s="14"/>
      <c r="IKQ55" s="15"/>
      <c r="IKR55" s="15"/>
      <c r="IKS55" s="14"/>
      <c r="IKT55" s="15"/>
      <c r="IKU55" s="15"/>
      <c r="IKV55" s="14"/>
      <c r="IKW55" s="15"/>
      <c r="IKX55" s="15"/>
      <c r="IKY55" s="14"/>
      <c r="IKZ55" s="15"/>
      <c r="ILA55" s="15"/>
      <c r="ILB55" s="14"/>
      <c r="ILC55" s="15"/>
      <c r="ILD55" s="15"/>
      <c r="ILE55" s="14"/>
      <c r="ILF55" s="15"/>
      <c r="ILG55" s="15"/>
      <c r="ILH55" s="14"/>
      <c r="ILI55" s="15"/>
      <c r="ILJ55" s="15"/>
      <c r="ILK55" s="14"/>
      <c r="ILL55" s="15"/>
      <c r="ILM55" s="15"/>
      <c r="ILN55" s="14"/>
      <c r="ILO55" s="15"/>
      <c r="ILP55" s="15"/>
      <c r="ILQ55" s="14"/>
      <c r="ILR55" s="15"/>
      <c r="ILS55" s="15"/>
      <c r="ILT55" s="14"/>
      <c r="ILU55" s="15"/>
      <c r="ILV55" s="15"/>
      <c r="ILW55" s="14"/>
      <c r="ILX55" s="15"/>
      <c r="ILY55" s="15"/>
      <c r="ILZ55" s="14"/>
      <c r="IMA55" s="15"/>
      <c r="IMB55" s="15"/>
      <c r="IMC55" s="14"/>
      <c r="IMD55" s="15"/>
      <c r="IME55" s="15"/>
      <c r="IMF55" s="14"/>
      <c r="IMG55" s="15"/>
      <c r="IMH55" s="15"/>
      <c r="IMI55" s="14"/>
      <c r="IMJ55" s="15"/>
      <c r="IMK55" s="15"/>
      <c r="IML55" s="14"/>
      <c r="IMM55" s="15"/>
      <c r="IMN55" s="15"/>
      <c r="IMO55" s="14"/>
      <c r="IMP55" s="15"/>
      <c r="IMQ55" s="15"/>
      <c r="IMR55" s="14"/>
      <c r="IMS55" s="15"/>
      <c r="IMT55" s="15"/>
      <c r="IMU55" s="14"/>
      <c r="IMV55" s="15"/>
      <c r="IMW55" s="15"/>
      <c r="IMX55" s="14"/>
      <c r="IMY55" s="15"/>
      <c r="IMZ55" s="15"/>
      <c r="INA55" s="14"/>
      <c r="INB55" s="15"/>
      <c r="INC55" s="15"/>
      <c r="IND55" s="14"/>
      <c r="INE55" s="15"/>
      <c r="INF55" s="15"/>
      <c r="ING55" s="14"/>
      <c r="INH55" s="15"/>
      <c r="INI55" s="15"/>
      <c r="INJ55" s="14"/>
      <c r="INK55" s="15"/>
      <c r="INL55" s="15"/>
      <c r="INM55" s="14"/>
      <c r="INN55" s="15"/>
      <c r="INO55" s="15"/>
      <c r="INP55" s="14"/>
      <c r="INQ55" s="15"/>
      <c r="INR55" s="15"/>
      <c r="INS55" s="14"/>
      <c r="INT55" s="15"/>
      <c r="INU55" s="15"/>
      <c r="INV55" s="14"/>
      <c r="INW55" s="15"/>
      <c r="INX55" s="15"/>
      <c r="INY55" s="14"/>
      <c r="INZ55" s="15"/>
      <c r="IOA55" s="15"/>
      <c r="IOB55" s="14"/>
      <c r="IOC55" s="15"/>
      <c r="IOD55" s="15"/>
      <c r="IOE55" s="14"/>
      <c r="IOF55" s="15"/>
      <c r="IOG55" s="15"/>
      <c r="IOH55" s="14"/>
      <c r="IOI55" s="15"/>
      <c r="IOJ55" s="15"/>
      <c r="IOK55" s="14"/>
      <c r="IOL55" s="15"/>
      <c r="IOM55" s="15"/>
      <c r="ION55" s="14"/>
      <c r="IOO55" s="15"/>
      <c r="IOP55" s="15"/>
      <c r="IOQ55" s="14"/>
      <c r="IOR55" s="15"/>
      <c r="IOS55" s="15"/>
      <c r="IOT55" s="14"/>
      <c r="IOU55" s="15"/>
      <c r="IOV55" s="15"/>
      <c r="IOW55" s="14"/>
      <c r="IOX55" s="15"/>
      <c r="IOY55" s="15"/>
      <c r="IOZ55" s="14"/>
      <c r="IPA55" s="15"/>
      <c r="IPB55" s="15"/>
      <c r="IPC55" s="14"/>
      <c r="IPD55" s="15"/>
      <c r="IPE55" s="15"/>
      <c r="IPF55" s="14"/>
      <c r="IPG55" s="15"/>
      <c r="IPH55" s="15"/>
      <c r="IPI55" s="14"/>
      <c r="IPJ55" s="15"/>
      <c r="IPK55" s="15"/>
      <c r="IPL55" s="14"/>
      <c r="IPM55" s="15"/>
      <c r="IPN55" s="15"/>
      <c r="IPO55" s="14"/>
      <c r="IPP55" s="15"/>
      <c r="IPQ55" s="15"/>
      <c r="IPR55" s="14"/>
      <c r="IPS55" s="15"/>
      <c r="IPT55" s="15"/>
      <c r="IPU55" s="14"/>
      <c r="IPV55" s="15"/>
      <c r="IPW55" s="15"/>
      <c r="IPX55" s="14"/>
      <c r="IPY55" s="15"/>
      <c r="IPZ55" s="15"/>
      <c r="IQA55" s="14"/>
      <c r="IQB55" s="15"/>
      <c r="IQC55" s="15"/>
      <c r="IQD55" s="14"/>
      <c r="IQE55" s="15"/>
      <c r="IQF55" s="15"/>
      <c r="IQG55" s="14"/>
      <c r="IQH55" s="15"/>
      <c r="IQI55" s="15"/>
      <c r="IQJ55" s="14"/>
      <c r="IQK55" s="15"/>
      <c r="IQL55" s="15"/>
      <c r="IQM55" s="14"/>
      <c r="IQN55" s="15"/>
      <c r="IQO55" s="15"/>
      <c r="IQP55" s="14"/>
      <c r="IQQ55" s="15"/>
      <c r="IQR55" s="15"/>
      <c r="IQS55" s="14"/>
      <c r="IQT55" s="15"/>
      <c r="IQU55" s="15"/>
      <c r="IQV55" s="14"/>
      <c r="IQW55" s="15"/>
      <c r="IQX55" s="15"/>
      <c r="IQY55" s="14"/>
      <c r="IQZ55" s="15"/>
      <c r="IRA55" s="15"/>
      <c r="IRB55" s="14"/>
      <c r="IRC55" s="15"/>
      <c r="IRD55" s="15"/>
      <c r="IRE55" s="14"/>
      <c r="IRF55" s="15"/>
      <c r="IRG55" s="15"/>
      <c r="IRH55" s="14"/>
      <c r="IRI55" s="15"/>
      <c r="IRJ55" s="15"/>
      <c r="IRK55" s="14"/>
      <c r="IRL55" s="15"/>
      <c r="IRM55" s="15"/>
      <c r="IRN55" s="14"/>
      <c r="IRO55" s="15"/>
      <c r="IRP55" s="15"/>
      <c r="IRQ55" s="14"/>
      <c r="IRR55" s="15"/>
      <c r="IRS55" s="15"/>
      <c r="IRT55" s="14"/>
      <c r="IRU55" s="15"/>
      <c r="IRV55" s="15"/>
      <c r="IRW55" s="14"/>
      <c r="IRX55" s="15"/>
      <c r="IRY55" s="15"/>
      <c r="IRZ55" s="14"/>
      <c r="ISA55" s="15"/>
      <c r="ISB55" s="15"/>
      <c r="ISC55" s="14"/>
      <c r="ISD55" s="15"/>
      <c r="ISE55" s="15"/>
      <c r="ISF55" s="14"/>
      <c r="ISG55" s="15"/>
      <c r="ISH55" s="15"/>
      <c r="ISI55" s="14"/>
      <c r="ISJ55" s="15"/>
      <c r="ISK55" s="15"/>
      <c r="ISL55" s="14"/>
      <c r="ISM55" s="15"/>
      <c r="ISN55" s="15"/>
      <c r="ISO55" s="14"/>
      <c r="ISP55" s="15"/>
      <c r="ISQ55" s="15"/>
      <c r="ISR55" s="14"/>
      <c r="ISS55" s="15"/>
      <c r="IST55" s="15"/>
      <c r="ISU55" s="14"/>
      <c r="ISV55" s="15"/>
      <c r="ISW55" s="15"/>
      <c r="ISX55" s="14"/>
      <c r="ISY55" s="15"/>
      <c r="ISZ55" s="15"/>
      <c r="ITA55" s="14"/>
      <c r="ITB55" s="15"/>
      <c r="ITC55" s="15"/>
      <c r="ITD55" s="14"/>
      <c r="ITE55" s="15"/>
      <c r="ITF55" s="15"/>
      <c r="ITG55" s="14"/>
      <c r="ITH55" s="15"/>
      <c r="ITI55" s="15"/>
      <c r="ITJ55" s="14"/>
      <c r="ITK55" s="15"/>
      <c r="ITL55" s="15"/>
      <c r="ITM55" s="14"/>
      <c r="ITN55" s="15"/>
      <c r="ITO55" s="15"/>
      <c r="ITP55" s="14"/>
      <c r="ITQ55" s="15"/>
      <c r="ITR55" s="15"/>
      <c r="ITS55" s="14"/>
      <c r="ITT55" s="15"/>
      <c r="ITU55" s="15"/>
      <c r="ITV55" s="14"/>
      <c r="ITW55" s="15"/>
      <c r="ITX55" s="15"/>
      <c r="ITY55" s="14"/>
      <c r="ITZ55" s="15"/>
      <c r="IUA55" s="15"/>
      <c r="IUB55" s="14"/>
      <c r="IUC55" s="15"/>
      <c r="IUD55" s="15"/>
      <c r="IUE55" s="14"/>
      <c r="IUF55" s="15"/>
      <c r="IUG55" s="15"/>
      <c r="IUH55" s="14"/>
      <c r="IUI55" s="15"/>
      <c r="IUJ55" s="15"/>
      <c r="IUK55" s="14"/>
      <c r="IUL55" s="15"/>
      <c r="IUM55" s="15"/>
      <c r="IUN55" s="14"/>
      <c r="IUO55" s="15"/>
      <c r="IUP55" s="15"/>
      <c r="IUQ55" s="14"/>
      <c r="IUR55" s="15"/>
      <c r="IUS55" s="15"/>
      <c r="IUT55" s="14"/>
      <c r="IUU55" s="15"/>
      <c r="IUV55" s="15"/>
      <c r="IUW55" s="14"/>
      <c r="IUX55" s="15"/>
      <c r="IUY55" s="15"/>
      <c r="IUZ55" s="14"/>
      <c r="IVA55" s="15"/>
      <c r="IVB55" s="15"/>
      <c r="IVC55" s="14"/>
      <c r="IVD55" s="15"/>
      <c r="IVE55" s="15"/>
      <c r="IVF55" s="14"/>
      <c r="IVG55" s="15"/>
      <c r="IVH55" s="15"/>
      <c r="IVI55" s="14"/>
      <c r="IVJ55" s="15"/>
      <c r="IVK55" s="15"/>
      <c r="IVL55" s="14"/>
      <c r="IVM55" s="15"/>
      <c r="IVN55" s="15"/>
      <c r="IVO55" s="14"/>
      <c r="IVP55" s="15"/>
      <c r="IVQ55" s="15"/>
      <c r="IVR55" s="14"/>
      <c r="IVS55" s="15"/>
      <c r="IVT55" s="15"/>
      <c r="IVU55" s="14"/>
      <c r="IVV55" s="15"/>
      <c r="IVW55" s="15"/>
      <c r="IVX55" s="14"/>
      <c r="IVY55" s="15"/>
      <c r="IVZ55" s="15"/>
      <c r="IWA55" s="14"/>
      <c r="IWB55" s="15"/>
      <c r="IWC55" s="15"/>
      <c r="IWD55" s="14"/>
      <c r="IWE55" s="15"/>
      <c r="IWF55" s="15"/>
      <c r="IWG55" s="14"/>
      <c r="IWH55" s="15"/>
      <c r="IWI55" s="15"/>
      <c r="IWJ55" s="14"/>
      <c r="IWK55" s="15"/>
      <c r="IWL55" s="15"/>
      <c r="IWM55" s="14"/>
      <c r="IWN55" s="15"/>
      <c r="IWO55" s="15"/>
      <c r="IWP55" s="14"/>
      <c r="IWQ55" s="15"/>
      <c r="IWR55" s="15"/>
      <c r="IWS55" s="14"/>
      <c r="IWT55" s="15"/>
      <c r="IWU55" s="15"/>
      <c r="IWV55" s="14"/>
      <c r="IWW55" s="15"/>
      <c r="IWX55" s="15"/>
      <c r="IWY55" s="14"/>
      <c r="IWZ55" s="15"/>
      <c r="IXA55" s="15"/>
      <c r="IXB55" s="14"/>
      <c r="IXC55" s="15"/>
      <c r="IXD55" s="15"/>
      <c r="IXE55" s="14"/>
      <c r="IXF55" s="15"/>
      <c r="IXG55" s="15"/>
      <c r="IXH55" s="14"/>
      <c r="IXI55" s="15"/>
      <c r="IXJ55" s="15"/>
      <c r="IXK55" s="14"/>
      <c r="IXL55" s="15"/>
      <c r="IXM55" s="15"/>
      <c r="IXN55" s="14"/>
      <c r="IXO55" s="15"/>
      <c r="IXP55" s="15"/>
      <c r="IXQ55" s="14"/>
      <c r="IXR55" s="15"/>
      <c r="IXS55" s="15"/>
      <c r="IXT55" s="14"/>
      <c r="IXU55" s="15"/>
      <c r="IXV55" s="15"/>
      <c r="IXW55" s="14"/>
      <c r="IXX55" s="15"/>
      <c r="IXY55" s="15"/>
      <c r="IXZ55" s="14"/>
      <c r="IYA55" s="15"/>
      <c r="IYB55" s="15"/>
      <c r="IYC55" s="14"/>
      <c r="IYD55" s="15"/>
      <c r="IYE55" s="15"/>
      <c r="IYF55" s="14"/>
      <c r="IYG55" s="15"/>
      <c r="IYH55" s="15"/>
      <c r="IYI55" s="14"/>
      <c r="IYJ55" s="15"/>
      <c r="IYK55" s="15"/>
      <c r="IYL55" s="14"/>
      <c r="IYM55" s="15"/>
      <c r="IYN55" s="15"/>
      <c r="IYO55" s="14"/>
      <c r="IYP55" s="15"/>
      <c r="IYQ55" s="15"/>
      <c r="IYR55" s="14"/>
      <c r="IYS55" s="15"/>
      <c r="IYT55" s="15"/>
      <c r="IYU55" s="14"/>
      <c r="IYV55" s="15"/>
      <c r="IYW55" s="15"/>
      <c r="IYX55" s="14"/>
      <c r="IYY55" s="15"/>
      <c r="IYZ55" s="15"/>
      <c r="IZA55" s="14"/>
      <c r="IZB55" s="15"/>
      <c r="IZC55" s="15"/>
      <c r="IZD55" s="14"/>
      <c r="IZE55" s="15"/>
      <c r="IZF55" s="15"/>
      <c r="IZG55" s="14"/>
      <c r="IZH55" s="15"/>
      <c r="IZI55" s="15"/>
      <c r="IZJ55" s="14"/>
      <c r="IZK55" s="15"/>
      <c r="IZL55" s="15"/>
      <c r="IZM55" s="14"/>
      <c r="IZN55" s="15"/>
      <c r="IZO55" s="15"/>
      <c r="IZP55" s="14"/>
      <c r="IZQ55" s="15"/>
      <c r="IZR55" s="15"/>
      <c r="IZS55" s="14"/>
      <c r="IZT55" s="15"/>
      <c r="IZU55" s="15"/>
      <c r="IZV55" s="14"/>
      <c r="IZW55" s="15"/>
      <c r="IZX55" s="15"/>
      <c r="IZY55" s="14"/>
      <c r="IZZ55" s="15"/>
      <c r="JAA55" s="15"/>
      <c r="JAB55" s="14"/>
      <c r="JAC55" s="15"/>
      <c r="JAD55" s="15"/>
      <c r="JAE55" s="14"/>
      <c r="JAF55" s="15"/>
      <c r="JAG55" s="15"/>
      <c r="JAH55" s="14"/>
      <c r="JAI55" s="15"/>
      <c r="JAJ55" s="15"/>
      <c r="JAK55" s="14"/>
      <c r="JAL55" s="15"/>
      <c r="JAM55" s="15"/>
      <c r="JAN55" s="14"/>
      <c r="JAO55" s="15"/>
      <c r="JAP55" s="15"/>
      <c r="JAQ55" s="14"/>
      <c r="JAR55" s="15"/>
      <c r="JAS55" s="15"/>
      <c r="JAT55" s="14"/>
      <c r="JAU55" s="15"/>
      <c r="JAV55" s="15"/>
      <c r="JAW55" s="14"/>
      <c r="JAX55" s="15"/>
      <c r="JAY55" s="15"/>
      <c r="JAZ55" s="14"/>
      <c r="JBA55" s="15"/>
      <c r="JBB55" s="15"/>
      <c r="JBC55" s="14"/>
      <c r="JBD55" s="15"/>
      <c r="JBE55" s="15"/>
      <c r="JBF55" s="14"/>
      <c r="JBG55" s="15"/>
      <c r="JBH55" s="15"/>
      <c r="JBI55" s="14"/>
      <c r="JBJ55" s="15"/>
      <c r="JBK55" s="15"/>
      <c r="JBL55" s="14"/>
      <c r="JBM55" s="15"/>
      <c r="JBN55" s="15"/>
      <c r="JBO55" s="14"/>
      <c r="JBP55" s="15"/>
      <c r="JBQ55" s="15"/>
      <c r="JBR55" s="14"/>
      <c r="JBS55" s="15"/>
      <c r="JBT55" s="15"/>
      <c r="JBU55" s="14"/>
      <c r="JBV55" s="15"/>
      <c r="JBW55" s="15"/>
      <c r="JBX55" s="14"/>
      <c r="JBY55" s="15"/>
      <c r="JBZ55" s="15"/>
      <c r="JCA55" s="14"/>
      <c r="JCB55" s="15"/>
      <c r="JCC55" s="15"/>
      <c r="JCD55" s="14"/>
      <c r="JCE55" s="15"/>
      <c r="JCF55" s="15"/>
      <c r="JCG55" s="14"/>
      <c r="JCH55" s="15"/>
      <c r="JCI55" s="15"/>
      <c r="JCJ55" s="14"/>
      <c r="JCK55" s="15"/>
      <c r="JCL55" s="15"/>
      <c r="JCM55" s="14"/>
      <c r="JCN55" s="15"/>
      <c r="JCO55" s="15"/>
      <c r="JCP55" s="14"/>
      <c r="JCQ55" s="15"/>
      <c r="JCR55" s="15"/>
      <c r="JCS55" s="14"/>
      <c r="JCT55" s="15"/>
      <c r="JCU55" s="15"/>
      <c r="JCV55" s="14"/>
      <c r="JCW55" s="15"/>
      <c r="JCX55" s="15"/>
      <c r="JCY55" s="14"/>
      <c r="JCZ55" s="15"/>
      <c r="JDA55" s="15"/>
      <c r="JDB55" s="14"/>
      <c r="JDC55" s="15"/>
      <c r="JDD55" s="15"/>
      <c r="JDE55" s="14"/>
      <c r="JDF55" s="15"/>
      <c r="JDG55" s="15"/>
      <c r="JDH55" s="14"/>
      <c r="JDI55" s="15"/>
      <c r="JDJ55" s="15"/>
      <c r="JDK55" s="14"/>
      <c r="JDL55" s="15"/>
      <c r="JDM55" s="15"/>
      <c r="JDN55" s="14"/>
      <c r="JDO55" s="15"/>
      <c r="JDP55" s="15"/>
      <c r="JDQ55" s="14"/>
      <c r="JDR55" s="15"/>
      <c r="JDS55" s="15"/>
      <c r="JDT55" s="14"/>
      <c r="JDU55" s="15"/>
      <c r="JDV55" s="15"/>
      <c r="JDW55" s="14"/>
      <c r="JDX55" s="15"/>
      <c r="JDY55" s="15"/>
      <c r="JDZ55" s="14"/>
      <c r="JEA55" s="15"/>
      <c r="JEB55" s="15"/>
      <c r="JEC55" s="14"/>
      <c r="JED55" s="15"/>
      <c r="JEE55" s="15"/>
      <c r="JEF55" s="14"/>
      <c r="JEG55" s="15"/>
      <c r="JEH55" s="15"/>
      <c r="JEI55" s="14"/>
      <c r="JEJ55" s="15"/>
      <c r="JEK55" s="15"/>
      <c r="JEL55" s="14"/>
      <c r="JEM55" s="15"/>
      <c r="JEN55" s="15"/>
      <c r="JEO55" s="14"/>
      <c r="JEP55" s="15"/>
      <c r="JEQ55" s="15"/>
      <c r="JER55" s="14"/>
      <c r="JES55" s="15"/>
      <c r="JET55" s="15"/>
      <c r="JEU55" s="14"/>
      <c r="JEV55" s="15"/>
      <c r="JEW55" s="15"/>
      <c r="JEX55" s="14"/>
      <c r="JEY55" s="15"/>
      <c r="JEZ55" s="15"/>
      <c r="JFA55" s="14"/>
      <c r="JFB55" s="15"/>
      <c r="JFC55" s="15"/>
      <c r="JFD55" s="14"/>
      <c r="JFE55" s="15"/>
      <c r="JFF55" s="15"/>
      <c r="JFG55" s="14"/>
      <c r="JFH55" s="15"/>
      <c r="JFI55" s="15"/>
      <c r="JFJ55" s="14"/>
      <c r="JFK55" s="15"/>
      <c r="JFL55" s="15"/>
      <c r="JFM55" s="14"/>
      <c r="JFN55" s="15"/>
      <c r="JFO55" s="15"/>
      <c r="JFP55" s="14"/>
      <c r="JFQ55" s="15"/>
      <c r="JFR55" s="15"/>
      <c r="JFS55" s="14"/>
      <c r="JFT55" s="15"/>
      <c r="JFU55" s="15"/>
      <c r="JFV55" s="14"/>
      <c r="JFW55" s="15"/>
      <c r="JFX55" s="15"/>
      <c r="JFY55" s="14"/>
      <c r="JFZ55" s="15"/>
      <c r="JGA55" s="15"/>
      <c r="JGB55" s="14"/>
      <c r="JGC55" s="15"/>
      <c r="JGD55" s="15"/>
      <c r="JGE55" s="14"/>
      <c r="JGF55" s="15"/>
      <c r="JGG55" s="15"/>
      <c r="JGH55" s="14"/>
      <c r="JGI55" s="15"/>
      <c r="JGJ55" s="15"/>
      <c r="JGK55" s="14"/>
      <c r="JGL55" s="15"/>
      <c r="JGM55" s="15"/>
      <c r="JGN55" s="14"/>
      <c r="JGO55" s="15"/>
      <c r="JGP55" s="15"/>
      <c r="JGQ55" s="14"/>
      <c r="JGR55" s="15"/>
      <c r="JGS55" s="15"/>
      <c r="JGT55" s="14"/>
      <c r="JGU55" s="15"/>
      <c r="JGV55" s="15"/>
      <c r="JGW55" s="14"/>
      <c r="JGX55" s="15"/>
      <c r="JGY55" s="15"/>
      <c r="JGZ55" s="14"/>
      <c r="JHA55" s="15"/>
      <c r="JHB55" s="15"/>
      <c r="JHC55" s="14"/>
      <c r="JHD55" s="15"/>
      <c r="JHE55" s="15"/>
      <c r="JHF55" s="14"/>
      <c r="JHG55" s="15"/>
      <c r="JHH55" s="15"/>
      <c r="JHI55" s="14"/>
      <c r="JHJ55" s="15"/>
      <c r="JHK55" s="15"/>
      <c r="JHL55" s="14"/>
      <c r="JHM55" s="15"/>
      <c r="JHN55" s="15"/>
      <c r="JHO55" s="14"/>
      <c r="JHP55" s="15"/>
      <c r="JHQ55" s="15"/>
      <c r="JHR55" s="14"/>
      <c r="JHS55" s="15"/>
      <c r="JHT55" s="15"/>
      <c r="JHU55" s="14"/>
      <c r="JHV55" s="15"/>
      <c r="JHW55" s="15"/>
      <c r="JHX55" s="14"/>
      <c r="JHY55" s="15"/>
      <c r="JHZ55" s="15"/>
      <c r="JIA55" s="14"/>
      <c r="JIB55" s="15"/>
      <c r="JIC55" s="15"/>
      <c r="JID55" s="14"/>
      <c r="JIE55" s="15"/>
      <c r="JIF55" s="15"/>
      <c r="JIG55" s="14"/>
      <c r="JIH55" s="15"/>
      <c r="JII55" s="15"/>
      <c r="JIJ55" s="14"/>
      <c r="JIK55" s="15"/>
      <c r="JIL55" s="15"/>
      <c r="JIM55" s="14"/>
      <c r="JIN55" s="15"/>
      <c r="JIO55" s="15"/>
      <c r="JIP55" s="14"/>
      <c r="JIQ55" s="15"/>
      <c r="JIR55" s="15"/>
      <c r="JIS55" s="14"/>
      <c r="JIT55" s="15"/>
      <c r="JIU55" s="15"/>
      <c r="JIV55" s="14"/>
      <c r="JIW55" s="15"/>
      <c r="JIX55" s="15"/>
      <c r="JIY55" s="14"/>
      <c r="JIZ55" s="15"/>
      <c r="JJA55" s="15"/>
      <c r="JJB55" s="14"/>
      <c r="JJC55" s="15"/>
      <c r="JJD55" s="15"/>
      <c r="JJE55" s="14"/>
      <c r="JJF55" s="15"/>
      <c r="JJG55" s="15"/>
      <c r="JJH55" s="14"/>
      <c r="JJI55" s="15"/>
      <c r="JJJ55" s="15"/>
      <c r="JJK55" s="14"/>
      <c r="JJL55" s="15"/>
      <c r="JJM55" s="15"/>
      <c r="JJN55" s="14"/>
      <c r="JJO55" s="15"/>
      <c r="JJP55" s="15"/>
      <c r="JJQ55" s="14"/>
      <c r="JJR55" s="15"/>
      <c r="JJS55" s="15"/>
      <c r="JJT55" s="14"/>
      <c r="JJU55" s="15"/>
      <c r="JJV55" s="15"/>
      <c r="JJW55" s="14"/>
      <c r="JJX55" s="15"/>
      <c r="JJY55" s="15"/>
      <c r="JJZ55" s="14"/>
      <c r="JKA55" s="15"/>
      <c r="JKB55" s="15"/>
      <c r="JKC55" s="14"/>
      <c r="JKD55" s="15"/>
      <c r="JKE55" s="15"/>
      <c r="JKF55" s="14"/>
      <c r="JKG55" s="15"/>
      <c r="JKH55" s="15"/>
      <c r="JKI55" s="14"/>
      <c r="JKJ55" s="15"/>
      <c r="JKK55" s="15"/>
      <c r="JKL55" s="14"/>
      <c r="JKM55" s="15"/>
      <c r="JKN55" s="15"/>
      <c r="JKO55" s="14"/>
      <c r="JKP55" s="15"/>
      <c r="JKQ55" s="15"/>
      <c r="JKR55" s="14"/>
      <c r="JKS55" s="15"/>
      <c r="JKT55" s="15"/>
      <c r="JKU55" s="14"/>
      <c r="JKV55" s="15"/>
      <c r="JKW55" s="15"/>
      <c r="JKX55" s="14"/>
      <c r="JKY55" s="15"/>
      <c r="JKZ55" s="15"/>
      <c r="JLA55" s="14"/>
      <c r="JLB55" s="15"/>
      <c r="JLC55" s="15"/>
      <c r="JLD55" s="14"/>
      <c r="JLE55" s="15"/>
      <c r="JLF55" s="15"/>
      <c r="JLG55" s="14"/>
      <c r="JLH55" s="15"/>
      <c r="JLI55" s="15"/>
      <c r="JLJ55" s="14"/>
      <c r="JLK55" s="15"/>
      <c r="JLL55" s="15"/>
      <c r="JLM55" s="14"/>
      <c r="JLN55" s="15"/>
      <c r="JLO55" s="15"/>
      <c r="JLP55" s="14"/>
      <c r="JLQ55" s="15"/>
      <c r="JLR55" s="15"/>
      <c r="JLS55" s="14"/>
      <c r="JLT55" s="15"/>
      <c r="JLU55" s="15"/>
      <c r="JLV55" s="14"/>
      <c r="JLW55" s="15"/>
      <c r="JLX55" s="15"/>
      <c r="JLY55" s="14"/>
      <c r="JLZ55" s="15"/>
      <c r="JMA55" s="15"/>
      <c r="JMB55" s="14"/>
      <c r="JMC55" s="15"/>
      <c r="JMD55" s="15"/>
      <c r="JME55" s="14"/>
      <c r="JMF55" s="15"/>
      <c r="JMG55" s="15"/>
      <c r="JMH55" s="14"/>
      <c r="JMI55" s="15"/>
      <c r="JMJ55" s="15"/>
      <c r="JMK55" s="14"/>
      <c r="JML55" s="15"/>
      <c r="JMM55" s="15"/>
      <c r="JMN55" s="14"/>
      <c r="JMO55" s="15"/>
      <c r="JMP55" s="15"/>
      <c r="JMQ55" s="14"/>
      <c r="JMR55" s="15"/>
      <c r="JMS55" s="15"/>
      <c r="JMT55" s="14"/>
      <c r="JMU55" s="15"/>
      <c r="JMV55" s="15"/>
      <c r="JMW55" s="14"/>
      <c r="JMX55" s="15"/>
      <c r="JMY55" s="15"/>
      <c r="JMZ55" s="14"/>
      <c r="JNA55" s="15"/>
      <c r="JNB55" s="15"/>
      <c r="JNC55" s="14"/>
      <c r="JND55" s="15"/>
      <c r="JNE55" s="15"/>
      <c r="JNF55" s="14"/>
      <c r="JNG55" s="15"/>
      <c r="JNH55" s="15"/>
      <c r="JNI55" s="14"/>
      <c r="JNJ55" s="15"/>
      <c r="JNK55" s="15"/>
      <c r="JNL55" s="14"/>
      <c r="JNM55" s="15"/>
      <c r="JNN55" s="15"/>
      <c r="JNO55" s="14"/>
      <c r="JNP55" s="15"/>
      <c r="JNQ55" s="15"/>
      <c r="JNR55" s="14"/>
      <c r="JNS55" s="15"/>
      <c r="JNT55" s="15"/>
      <c r="JNU55" s="14"/>
      <c r="JNV55" s="15"/>
      <c r="JNW55" s="15"/>
      <c r="JNX55" s="14"/>
      <c r="JNY55" s="15"/>
      <c r="JNZ55" s="15"/>
      <c r="JOA55" s="14"/>
      <c r="JOB55" s="15"/>
      <c r="JOC55" s="15"/>
      <c r="JOD55" s="14"/>
      <c r="JOE55" s="15"/>
      <c r="JOF55" s="15"/>
      <c r="JOG55" s="14"/>
      <c r="JOH55" s="15"/>
      <c r="JOI55" s="15"/>
      <c r="JOJ55" s="14"/>
      <c r="JOK55" s="15"/>
      <c r="JOL55" s="15"/>
      <c r="JOM55" s="14"/>
      <c r="JON55" s="15"/>
      <c r="JOO55" s="15"/>
      <c r="JOP55" s="14"/>
      <c r="JOQ55" s="15"/>
      <c r="JOR55" s="15"/>
      <c r="JOS55" s="14"/>
      <c r="JOT55" s="15"/>
      <c r="JOU55" s="15"/>
      <c r="JOV55" s="14"/>
      <c r="JOW55" s="15"/>
      <c r="JOX55" s="15"/>
      <c r="JOY55" s="14"/>
      <c r="JOZ55" s="15"/>
      <c r="JPA55" s="15"/>
      <c r="JPB55" s="14"/>
      <c r="JPC55" s="15"/>
      <c r="JPD55" s="15"/>
      <c r="JPE55" s="14"/>
      <c r="JPF55" s="15"/>
      <c r="JPG55" s="15"/>
      <c r="JPH55" s="14"/>
      <c r="JPI55" s="15"/>
      <c r="JPJ55" s="15"/>
      <c r="JPK55" s="14"/>
      <c r="JPL55" s="15"/>
      <c r="JPM55" s="15"/>
      <c r="JPN55" s="14"/>
      <c r="JPO55" s="15"/>
      <c r="JPP55" s="15"/>
      <c r="JPQ55" s="14"/>
      <c r="JPR55" s="15"/>
      <c r="JPS55" s="15"/>
      <c r="JPT55" s="14"/>
      <c r="JPU55" s="15"/>
      <c r="JPV55" s="15"/>
      <c r="JPW55" s="14"/>
      <c r="JPX55" s="15"/>
      <c r="JPY55" s="15"/>
      <c r="JPZ55" s="14"/>
      <c r="JQA55" s="15"/>
      <c r="JQB55" s="15"/>
      <c r="JQC55" s="14"/>
      <c r="JQD55" s="15"/>
      <c r="JQE55" s="15"/>
      <c r="JQF55" s="14"/>
      <c r="JQG55" s="15"/>
      <c r="JQH55" s="15"/>
      <c r="JQI55" s="14"/>
      <c r="JQJ55" s="15"/>
      <c r="JQK55" s="15"/>
      <c r="JQL55" s="14"/>
      <c r="JQM55" s="15"/>
      <c r="JQN55" s="15"/>
      <c r="JQO55" s="14"/>
      <c r="JQP55" s="15"/>
      <c r="JQQ55" s="15"/>
      <c r="JQR55" s="14"/>
      <c r="JQS55" s="15"/>
      <c r="JQT55" s="15"/>
      <c r="JQU55" s="14"/>
      <c r="JQV55" s="15"/>
      <c r="JQW55" s="15"/>
      <c r="JQX55" s="14"/>
      <c r="JQY55" s="15"/>
      <c r="JQZ55" s="15"/>
      <c r="JRA55" s="14"/>
      <c r="JRB55" s="15"/>
      <c r="JRC55" s="15"/>
      <c r="JRD55" s="14"/>
      <c r="JRE55" s="15"/>
      <c r="JRF55" s="15"/>
      <c r="JRG55" s="14"/>
      <c r="JRH55" s="15"/>
      <c r="JRI55" s="15"/>
      <c r="JRJ55" s="14"/>
      <c r="JRK55" s="15"/>
      <c r="JRL55" s="15"/>
      <c r="JRM55" s="14"/>
      <c r="JRN55" s="15"/>
      <c r="JRO55" s="15"/>
      <c r="JRP55" s="14"/>
      <c r="JRQ55" s="15"/>
      <c r="JRR55" s="15"/>
      <c r="JRS55" s="14"/>
      <c r="JRT55" s="15"/>
      <c r="JRU55" s="15"/>
      <c r="JRV55" s="14"/>
      <c r="JRW55" s="15"/>
      <c r="JRX55" s="15"/>
      <c r="JRY55" s="14"/>
      <c r="JRZ55" s="15"/>
      <c r="JSA55" s="15"/>
      <c r="JSB55" s="14"/>
      <c r="JSC55" s="15"/>
      <c r="JSD55" s="15"/>
      <c r="JSE55" s="14"/>
      <c r="JSF55" s="15"/>
      <c r="JSG55" s="15"/>
      <c r="JSH55" s="14"/>
      <c r="JSI55" s="15"/>
      <c r="JSJ55" s="15"/>
      <c r="JSK55" s="14"/>
      <c r="JSL55" s="15"/>
      <c r="JSM55" s="15"/>
      <c r="JSN55" s="14"/>
      <c r="JSO55" s="15"/>
      <c r="JSP55" s="15"/>
      <c r="JSQ55" s="14"/>
      <c r="JSR55" s="15"/>
      <c r="JSS55" s="15"/>
      <c r="JST55" s="14"/>
      <c r="JSU55" s="15"/>
      <c r="JSV55" s="15"/>
      <c r="JSW55" s="14"/>
      <c r="JSX55" s="15"/>
      <c r="JSY55" s="15"/>
      <c r="JSZ55" s="14"/>
      <c r="JTA55" s="15"/>
      <c r="JTB55" s="15"/>
      <c r="JTC55" s="14"/>
      <c r="JTD55" s="15"/>
      <c r="JTE55" s="15"/>
      <c r="JTF55" s="14"/>
      <c r="JTG55" s="15"/>
      <c r="JTH55" s="15"/>
      <c r="JTI55" s="14"/>
      <c r="JTJ55" s="15"/>
      <c r="JTK55" s="15"/>
      <c r="JTL55" s="14"/>
      <c r="JTM55" s="15"/>
      <c r="JTN55" s="15"/>
      <c r="JTO55" s="14"/>
      <c r="JTP55" s="15"/>
      <c r="JTQ55" s="15"/>
      <c r="JTR55" s="14"/>
      <c r="JTS55" s="15"/>
      <c r="JTT55" s="15"/>
      <c r="JTU55" s="14"/>
      <c r="JTV55" s="15"/>
      <c r="JTW55" s="15"/>
      <c r="JTX55" s="14"/>
      <c r="JTY55" s="15"/>
      <c r="JTZ55" s="15"/>
      <c r="JUA55" s="14"/>
      <c r="JUB55" s="15"/>
      <c r="JUC55" s="15"/>
      <c r="JUD55" s="14"/>
      <c r="JUE55" s="15"/>
      <c r="JUF55" s="15"/>
      <c r="JUG55" s="14"/>
      <c r="JUH55" s="15"/>
      <c r="JUI55" s="15"/>
      <c r="JUJ55" s="14"/>
      <c r="JUK55" s="15"/>
      <c r="JUL55" s="15"/>
      <c r="JUM55" s="14"/>
      <c r="JUN55" s="15"/>
      <c r="JUO55" s="15"/>
      <c r="JUP55" s="14"/>
      <c r="JUQ55" s="15"/>
      <c r="JUR55" s="15"/>
      <c r="JUS55" s="14"/>
      <c r="JUT55" s="15"/>
      <c r="JUU55" s="15"/>
      <c r="JUV55" s="14"/>
      <c r="JUW55" s="15"/>
      <c r="JUX55" s="15"/>
      <c r="JUY55" s="14"/>
      <c r="JUZ55" s="15"/>
      <c r="JVA55" s="15"/>
      <c r="JVB55" s="14"/>
      <c r="JVC55" s="15"/>
      <c r="JVD55" s="15"/>
      <c r="JVE55" s="14"/>
      <c r="JVF55" s="15"/>
      <c r="JVG55" s="15"/>
      <c r="JVH55" s="14"/>
      <c r="JVI55" s="15"/>
      <c r="JVJ55" s="15"/>
      <c r="JVK55" s="14"/>
      <c r="JVL55" s="15"/>
      <c r="JVM55" s="15"/>
      <c r="JVN55" s="14"/>
      <c r="JVO55" s="15"/>
      <c r="JVP55" s="15"/>
      <c r="JVQ55" s="14"/>
      <c r="JVR55" s="15"/>
      <c r="JVS55" s="15"/>
      <c r="JVT55" s="14"/>
      <c r="JVU55" s="15"/>
      <c r="JVV55" s="15"/>
      <c r="JVW55" s="14"/>
      <c r="JVX55" s="15"/>
      <c r="JVY55" s="15"/>
      <c r="JVZ55" s="14"/>
      <c r="JWA55" s="15"/>
      <c r="JWB55" s="15"/>
      <c r="JWC55" s="14"/>
      <c r="JWD55" s="15"/>
      <c r="JWE55" s="15"/>
      <c r="JWF55" s="14"/>
      <c r="JWG55" s="15"/>
      <c r="JWH55" s="15"/>
      <c r="JWI55" s="14"/>
      <c r="JWJ55" s="15"/>
      <c r="JWK55" s="15"/>
      <c r="JWL55" s="14"/>
      <c r="JWM55" s="15"/>
      <c r="JWN55" s="15"/>
      <c r="JWO55" s="14"/>
      <c r="JWP55" s="15"/>
      <c r="JWQ55" s="15"/>
      <c r="JWR55" s="14"/>
      <c r="JWS55" s="15"/>
      <c r="JWT55" s="15"/>
      <c r="JWU55" s="14"/>
      <c r="JWV55" s="15"/>
      <c r="JWW55" s="15"/>
      <c r="JWX55" s="14"/>
      <c r="JWY55" s="15"/>
      <c r="JWZ55" s="15"/>
      <c r="JXA55" s="14"/>
      <c r="JXB55" s="15"/>
      <c r="JXC55" s="15"/>
      <c r="JXD55" s="14"/>
      <c r="JXE55" s="15"/>
      <c r="JXF55" s="15"/>
      <c r="JXG55" s="14"/>
      <c r="JXH55" s="15"/>
      <c r="JXI55" s="15"/>
      <c r="JXJ55" s="14"/>
      <c r="JXK55" s="15"/>
      <c r="JXL55" s="15"/>
      <c r="JXM55" s="14"/>
      <c r="JXN55" s="15"/>
      <c r="JXO55" s="15"/>
      <c r="JXP55" s="14"/>
      <c r="JXQ55" s="15"/>
      <c r="JXR55" s="15"/>
      <c r="JXS55" s="14"/>
      <c r="JXT55" s="15"/>
      <c r="JXU55" s="15"/>
      <c r="JXV55" s="14"/>
      <c r="JXW55" s="15"/>
      <c r="JXX55" s="15"/>
      <c r="JXY55" s="14"/>
      <c r="JXZ55" s="15"/>
      <c r="JYA55" s="15"/>
      <c r="JYB55" s="14"/>
      <c r="JYC55" s="15"/>
      <c r="JYD55" s="15"/>
      <c r="JYE55" s="14"/>
      <c r="JYF55" s="15"/>
      <c r="JYG55" s="15"/>
      <c r="JYH55" s="14"/>
      <c r="JYI55" s="15"/>
      <c r="JYJ55" s="15"/>
      <c r="JYK55" s="14"/>
      <c r="JYL55" s="15"/>
      <c r="JYM55" s="15"/>
      <c r="JYN55" s="14"/>
      <c r="JYO55" s="15"/>
      <c r="JYP55" s="15"/>
      <c r="JYQ55" s="14"/>
      <c r="JYR55" s="15"/>
      <c r="JYS55" s="15"/>
      <c r="JYT55" s="14"/>
      <c r="JYU55" s="15"/>
      <c r="JYV55" s="15"/>
      <c r="JYW55" s="14"/>
      <c r="JYX55" s="15"/>
      <c r="JYY55" s="15"/>
      <c r="JYZ55" s="14"/>
      <c r="JZA55" s="15"/>
      <c r="JZB55" s="15"/>
      <c r="JZC55" s="14"/>
      <c r="JZD55" s="15"/>
      <c r="JZE55" s="15"/>
      <c r="JZF55" s="14"/>
      <c r="JZG55" s="15"/>
      <c r="JZH55" s="15"/>
      <c r="JZI55" s="14"/>
      <c r="JZJ55" s="15"/>
      <c r="JZK55" s="15"/>
      <c r="JZL55" s="14"/>
      <c r="JZM55" s="15"/>
      <c r="JZN55" s="15"/>
      <c r="JZO55" s="14"/>
      <c r="JZP55" s="15"/>
      <c r="JZQ55" s="15"/>
      <c r="JZR55" s="14"/>
      <c r="JZS55" s="15"/>
      <c r="JZT55" s="15"/>
      <c r="JZU55" s="14"/>
      <c r="JZV55" s="15"/>
      <c r="JZW55" s="15"/>
      <c r="JZX55" s="14"/>
      <c r="JZY55" s="15"/>
      <c r="JZZ55" s="15"/>
      <c r="KAA55" s="14"/>
      <c r="KAB55" s="15"/>
      <c r="KAC55" s="15"/>
      <c r="KAD55" s="14"/>
      <c r="KAE55" s="15"/>
      <c r="KAF55" s="15"/>
      <c r="KAG55" s="14"/>
      <c r="KAH55" s="15"/>
      <c r="KAI55" s="15"/>
      <c r="KAJ55" s="14"/>
      <c r="KAK55" s="15"/>
      <c r="KAL55" s="15"/>
      <c r="KAM55" s="14"/>
      <c r="KAN55" s="15"/>
      <c r="KAO55" s="15"/>
      <c r="KAP55" s="14"/>
      <c r="KAQ55" s="15"/>
      <c r="KAR55" s="15"/>
      <c r="KAS55" s="14"/>
      <c r="KAT55" s="15"/>
      <c r="KAU55" s="15"/>
      <c r="KAV55" s="14"/>
      <c r="KAW55" s="15"/>
      <c r="KAX55" s="15"/>
      <c r="KAY55" s="14"/>
      <c r="KAZ55" s="15"/>
      <c r="KBA55" s="15"/>
      <c r="KBB55" s="14"/>
      <c r="KBC55" s="15"/>
      <c r="KBD55" s="15"/>
      <c r="KBE55" s="14"/>
      <c r="KBF55" s="15"/>
      <c r="KBG55" s="15"/>
      <c r="KBH55" s="14"/>
      <c r="KBI55" s="15"/>
      <c r="KBJ55" s="15"/>
      <c r="KBK55" s="14"/>
      <c r="KBL55" s="15"/>
      <c r="KBM55" s="15"/>
      <c r="KBN55" s="14"/>
      <c r="KBO55" s="15"/>
      <c r="KBP55" s="15"/>
      <c r="KBQ55" s="14"/>
      <c r="KBR55" s="15"/>
      <c r="KBS55" s="15"/>
      <c r="KBT55" s="14"/>
      <c r="KBU55" s="15"/>
      <c r="KBV55" s="15"/>
      <c r="KBW55" s="14"/>
      <c r="KBX55" s="15"/>
      <c r="KBY55" s="15"/>
      <c r="KBZ55" s="14"/>
      <c r="KCA55" s="15"/>
      <c r="KCB55" s="15"/>
      <c r="KCC55" s="14"/>
      <c r="KCD55" s="15"/>
      <c r="KCE55" s="15"/>
      <c r="KCF55" s="14"/>
      <c r="KCG55" s="15"/>
      <c r="KCH55" s="15"/>
      <c r="KCI55" s="14"/>
      <c r="KCJ55" s="15"/>
      <c r="KCK55" s="15"/>
      <c r="KCL55" s="14"/>
      <c r="KCM55" s="15"/>
      <c r="KCN55" s="15"/>
      <c r="KCO55" s="14"/>
      <c r="KCP55" s="15"/>
      <c r="KCQ55" s="15"/>
      <c r="KCR55" s="14"/>
      <c r="KCS55" s="15"/>
      <c r="KCT55" s="15"/>
      <c r="KCU55" s="14"/>
      <c r="KCV55" s="15"/>
      <c r="KCW55" s="15"/>
      <c r="KCX55" s="14"/>
      <c r="KCY55" s="15"/>
      <c r="KCZ55" s="15"/>
      <c r="KDA55" s="14"/>
      <c r="KDB55" s="15"/>
      <c r="KDC55" s="15"/>
      <c r="KDD55" s="14"/>
      <c r="KDE55" s="15"/>
      <c r="KDF55" s="15"/>
      <c r="KDG55" s="14"/>
      <c r="KDH55" s="15"/>
      <c r="KDI55" s="15"/>
      <c r="KDJ55" s="14"/>
      <c r="KDK55" s="15"/>
      <c r="KDL55" s="15"/>
      <c r="KDM55" s="14"/>
      <c r="KDN55" s="15"/>
      <c r="KDO55" s="15"/>
      <c r="KDP55" s="14"/>
      <c r="KDQ55" s="15"/>
      <c r="KDR55" s="15"/>
      <c r="KDS55" s="14"/>
      <c r="KDT55" s="15"/>
      <c r="KDU55" s="15"/>
      <c r="KDV55" s="14"/>
      <c r="KDW55" s="15"/>
      <c r="KDX55" s="15"/>
      <c r="KDY55" s="14"/>
      <c r="KDZ55" s="15"/>
      <c r="KEA55" s="15"/>
      <c r="KEB55" s="14"/>
      <c r="KEC55" s="15"/>
      <c r="KED55" s="15"/>
      <c r="KEE55" s="14"/>
      <c r="KEF55" s="15"/>
      <c r="KEG55" s="15"/>
      <c r="KEH55" s="14"/>
      <c r="KEI55" s="15"/>
      <c r="KEJ55" s="15"/>
      <c r="KEK55" s="14"/>
      <c r="KEL55" s="15"/>
      <c r="KEM55" s="15"/>
      <c r="KEN55" s="14"/>
      <c r="KEO55" s="15"/>
      <c r="KEP55" s="15"/>
      <c r="KEQ55" s="14"/>
      <c r="KER55" s="15"/>
      <c r="KES55" s="15"/>
      <c r="KET55" s="14"/>
      <c r="KEU55" s="15"/>
      <c r="KEV55" s="15"/>
      <c r="KEW55" s="14"/>
      <c r="KEX55" s="15"/>
      <c r="KEY55" s="15"/>
      <c r="KEZ55" s="14"/>
      <c r="KFA55" s="15"/>
      <c r="KFB55" s="15"/>
      <c r="KFC55" s="14"/>
      <c r="KFD55" s="15"/>
      <c r="KFE55" s="15"/>
      <c r="KFF55" s="14"/>
      <c r="KFG55" s="15"/>
      <c r="KFH55" s="15"/>
      <c r="KFI55" s="14"/>
      <c r="KFJ55" s="15"/>
      <c r="KFK55" s="15"/>
      <c r="KFL55" s="14"/>
      <c r="KFM55" s="15"/>
      <c r="KFN55" s="15"/>
      <c r="KFO55" s="14"/>
      <c r="KFP55" s="15"/>
      <c r="KFQ55" s="15"/>
      <c r="KFR55" s="14"/>
      <c r="KFS55" s="15"/>
      <c r="KFT55" s="15"/>
      <c r="KFU55" s="14"/>
      <c r="KFV55" s="15"/>
      <c r="KFW55" s="15"/>
      <c r="KFX55" s="14"/>
      <c r="KFY55" s="15"/>
      <c r="KFZ55" s="15"/>
      <c r="KGA55" s="14"/>
      <c r="KGB55" s="15"/>
      <c r="KGC55" s="15"/>
      <c r="KGD55" s="14"/>
      <c r="KGE55" s="15"/>
      <c r="KGF55" s="15"/>
      <c r="KGG55" s="14"/>
      <c r="KGH55" s="15"/>
      <c r="KGI55" s="15"/>
      <c r="KGJ55" s="14"/>
      <c r="KGK55" s="15"/>
      <c r="KGL55" s="15"/>
      <c r="KGM55" s="14"/>
      <c r="KGN55" s="15"/>
      <c r="KGO55" s="15"/>
      <c r="KGP55" s="14"/>
      <c r="KGQ55" s="15"/>
      <c r="KGR55" s="15"/>
      <c r="KGS55" s="14"/>
      <c r="KGT55" s="15"/>
      <c r="KGU55" s="15"/>
      <c r="KGV55" s="14"/>
      <c r="KGW55" s="15"/>
      <c r="KGX55" s="15"/>
      <c r="KGY55" s="14"/>
      <c r="KGZ55" s="15"/>
      <c r="KHA55" s="15"/>
      <c r="KHB55" s="14"/>
      <c r="KHC55" s="15"/>
      <c r="KHD55" s="15"/>
      <c r="KHE55" s="14"/>
      <c r="KHF55" s="15"/>
      <c r="KHG55" s="15"/>
      <c r="KHH55" s="14"/>
      <c r="KHI55" s="15"/>
      <c r="KHJ55" s="15"/>
      <c r="KHK55" s="14"/>
      <c r="KHL55" s="15"/>
      <c r="KHM55" s="15"/>
      <c r="KHN55" s="14"/>
      <c r="KHO55" s="15"/>
      <c r="KHP55" s="15"/>
      <c r="KHQ55" s="14"/>
      <c r="KHR55" s="15"/>
      <c r="KHS55" s="15"/>
      <c r="KHT55" s="14"/>
      <c r="KHU55" s="15"/>
      <c r="KHV55" s="15"/>
      <c r="KHW55" s="14"/>
      <c r="KHX55" s="15"/>
      <c r="KHY55" s="15"/>
      <c r="KHZ55" s="14"/>
      <c r="KIA55" s="15"/>
      <c r="KIB55" s="15"/>
      <c r="KIC55" s="14"/>
      <c r="KID55" s="15"/>
      <c r="KIE55" s="15"/>
      <c r="KIF55" s="14"/>
      <c r="KIG55" s="15"/>
      <c r="KIH55" s="15"/>
      <c r="KII55" s="14"/>
      <c r="KIJ55" s="15"/>
      <c r="KIK55" s="15"/>
      <c r="KIL55" s="14"/>
      <c r="KIM55" s="15"/>
      <c r="KIN55" s="15"/>
      <c r="KIO55" s="14"/>
      <c r="KIP55" s="15"/>
      <c r="KIQ55" s="15"/>
      <c r="KIR55" s="14"/>
      <c r="KIS55" s="15"/>
      <c r="KIT55" s="15"/>
      <c r="KIU55" s="14"/>
      <c r="KIV55" s="15"/>
      <c r="KIW55" s="15"/>
      <c r="KIX55" s="14"/>
      <c r="KIY55" s="15"/>
      <c r="KIZ55" s="15"/>
      <c r="KJA55" s="14"/>
      <c r="KJB55" s="15"/>
      <c r="KJC55" s="15"/>
      <c r="KJD55" s="14"/>
      <c r="KJE55" s="15"/>
      <c r="KJF55" s="15"/>
      <c r="KJG55" s="14"/>
      <c r="KJH55" s="15"/>
      <c r="KJI55" s="15"/>
      <c r="KJJ55" s="14"/>
      <c r="KJK55" s="15"/>
      <c r="KJL55" s="15"/>
      <c r="KJM55" s="14"/>
      <c r="KJN55" s="15"/>
      <c r="KJO55" s="15"/>
      <c r="KJP55" s="14"/>
      <c r="KJQ55" s="15"/>
      <c r="KJR55" s="15"/>
      <c r="KJS55" s="14"/>
      <c r="KJT55" s="15"/>
      <c r="KJU55" s="15"/>
      <c r="KJV55" s="14"/>
      <c r="KJW55" s="15"/>
      <c r="KJX55" s="15"/>
      <c r="KJY55" s="14"/>
      <c r="KJZ55" s="15"/>
      <c r="KKA55" s="15"/>
      <c r="KKB55" s="14"/>
      <c r="KKC55" s="15"/>
      <c r="KKD55" s="15"/>
      <c r="KKE55" s="14"/>
      <c r="KKF55" s="15"/>
      <c r="KKG55" s="15"/>
      <c r="KKH55" s="14"/>
      <c r="KKI55" s="15"/>
      <c r="KKJ55" s="15"/>
      <c r="KKK55" s="14"/>
      <c r="KKL55" s="15"/>
      <c r="KKM55" s="15"/>
      <c r="KKN55" s="14"/>
      <c r="KKO55" s="15"/>
      <c r="KKP55" s="15"/>
      <c r="KKQ55" s="14"/>
      <c r="KKR55" s="15"/>
      <c r="KKS55" s="15"/>
      <c r="KKT55" s="14"/>
      <c r="KKU55" s="15"/>
      <c r="KKV55" s="15"/>
      <c r="KKW55" s="14"/>
      <c r="KKX55" s="15"/>
      <c r="KKY55" s="15"/>
      <c r="KKZ55" s="14"/>
      <c r="KLA55" s="15"/>
      <c r="KLB55" s="15"/>
      <c r="KLC55" s="14"/>
      <c r="KLD55" s="15"/>
      <c r="KLE55" s="15"/>
      <c r="KLF55" s="14"/>
      <c r="KLG55" s="15"/>
      <c r="KLH55" s="15"/>
      <c r="KLI55" s="14"/>
      <c r="KLJ55" s="15"/>
      <c r="KLK55" s="15"/>
      <c r="KLL55" s="14"/>
      <c r="KLM55" s="15"/>
      <c r="KLN55" s="15"/>
      <c r="KLO55" s="14"/>
      <c r="KLP55" s="15"/>
      <c r="KLQ55" s="15"/>
      <c r="KLR55" s="14"/>
      <c r="KLS55" s="15"/>
      <c r="KLT55" s="15"/>
      <c r="KLU55" s="14"/>
      <c r="KLV55" s="15"/>
      <c r="KLW55" s="15"/>
      <c r="KLX55" s="14"/>
      <c r="KLY55" s="15"/>
      <c r="KLZ55" s="15"/>
      <c r="KMA55" s="14"/>
      <c r="KMB55" s="15"/>
      <c r="KMC55" s="15"/>
      <c r="KMD55" s="14"/>
      <c r="KME55" s="15"/>
      <c r="KMF55" s="15"/>
      <c r="KMG55" s="14"/>
      <c r="KMH55" s="15"/>
      <c r="KMI55" s="15"/>
      <c r="KMJ55" s="14"/>
      <c r="KMK55" s="15"/>
      <c r="KML55" s="15"/>
      <c r="KMM55" s="14"/>
      <c r="KMN55" s="15"/>
      <c r="KMO55" s="15"/>
      <c r="KMP55" s="14"/>
      <c r="KMQ55" s="15"/>
      <c r="KMR55" s="15"/>
      <c r="KMS55" s="14"/>
      <c r="KMT55" s="15"/>
      <c r="KMU55" s="15"/>
      <c r="KMV55" s="14"/>
      <c r="KMW55" s="15"/>
      <c r="KMX55" s="15"/>
      <c r="KMY55" s="14"/>
      <c r="KMZ55" s="15"/>
      <c r="KNA55" s="15"/>
      <c r="KNB55" s="14"/>
      <c r="KNC55" s="15"/>
      <c r="KND55" s="15"/>
      <c r="KNE55" s="14"/>
      <c r="KNF55" s="15"/>
      <c r="KNG55" s="15"/>
      <c r="KNH55" s="14"/>
      <c r="KNI55" s="15"/>
      <c r="KNJ55" s="15"/>
      <c r="KNK55" s="14"/>
      <c r="KNL55" s="15"/>
      <c r="KNM55" s="15"/>
      <c r="KNN55" s="14"/>
      <c r="KNO55" s="15"/>
      <c r="KNP55" s="15"/>
      <c r="KNQ55" s="14"/>
      <c r="KNR55" s="15"/>
      <c r="KNS55" s="15"/>
      <c r="KNT55" s="14"/>
      <c r="KNU55" s="15"/>
      <c r="KNV55" s="15"/>
      <c r="KNW55" s="14"/>
      <c r="KNX55" s="15"/>
      <c r="KNY55" s="15"/>
      <c r="KNZ55" s="14"/>
      <c r="KOA55" s="15"/>
      <c r="KOB55" s="15"/>
      <c r="KOC55" s="14"/>
      <c r="KOD55" s="15"/>
      <c r="KOE55" s="15"/>
      <c r="KOF55" s="14"/>
      <c r="KOG55" s="15"/>
      <c r="KOH55" s="15"/>
      <c r="KOI55" s="14"/>
      <c r="KOJ55" s="15"/>
      <c r="KOK55" s="15"/>
      <c r="KOL55" s="14"/>
      <c r="KOM55" s="15"/>
      <c r="KON55" s="15"/>
      <c r="KOO55" s="14"/>
      <c r="KOP55" s="15"/>
      <c r="KOQ55" s="15"/>
      <c r="KOR55" s="14"/>
      <c r="KOS55" s="15"/>
      <c r="KOT55" s="15"/>
      <c r="KOU55" s="14"/>
      <c r="KOV55" s="15"/>
      <c r="KOW55" s="15"/>
      <c r="KOX55" s="14"/>
      <c r="KOY55" s="15"/>
      <c r="KOZ55" s="15"/>
      <c r="KPA55" s="14"/>
      <c r="KPB55" s="15"/>
      <c r="KPC55" s="15"/>
      <c r="KPD55" s="14"/>
      <c r="KPE55" s="15"/>
      <c r="KPF55" s="15"/>
      <c r="KPG55" s="14"/>
      <c r="KPH55" s="15"/>
      <c r="KPI55" s="15"/>
      <c r="KPJ55" s="14"/>
      <c r="KPK55" s="15"/>
      <c r="KPL55" s="15"/>
      <c r="KPM55" s="14"/>
      <c r="KPN55" s="15"/>
      <c r="KPO55" s="15"/>
      <c r="KPP55" s="14"/>
      <c r="KPQ55" s="15"/>
      <c r="KPR55" s="15"/>
      <c r="KPS55" s="14"/>
      <c r="KPT55" s="15"/>
      <c r="KPU55" s="15"/>
      <c r="KPV55" s="14"/>
      <c r="KPW55" s="15"/>
      <c r="KPX55" s="15"/>
      <c r="KPY55" s="14"/>
      <c r="KPZ55" s="15"/>
      <c r="KQA55" s="15"/>
      <c r="KQB55" s="14"/>
      <c r="KQC55" s="15"/>
      <c r="KQD55" s="15"/>
      <c r="KQE55" s="14"/>
      <c r="KQF55" s="15"/>
      <c r="KQG55" s="15"/>
      <c r="KQH55" s="14"/>
      <c r="KQI55" s="15"/>
      <c r="KQJ55" s="15"/>
      <c r="KQK55" s="14"/>
      <c r="KQL55" s="15"/>
      <c r="KQM55" s="15"/>
      <c r="KQN55" s="14"/>
      <c r="KQO55" s="15"/>
      <c r="KQP55" s="15"/>
      <c r="KQQ55" s="14"/>
      <c r="KQR55" s="15"/>
      <c r="KQS55" s="15"/>
      <c r="KQT55" s="14"/>
      <c r="KQU55" s="15"/>
      <c r="KQV55" s="15"/>
      <c r="KQW55" s="14"/>
      <c r="KQX55" s="15"/>
      <c r="KQY55" s="15"/>
      <c r="KQZ55" s="14"/>
      <c r="KRA55" s="15"/>
      <c r="KRB55" s="15"/>
      <c r="KRC55" s="14"/>
      <c r="KRD55" s="15"/>
      <c r="KRE55" s="15"/>
      <c r="KRF55" s="14"/>
      <c r="KRG55" s="15"/>
      <c r="KRH55" s="15"/>
      <c r="KRI55" s="14"/>
      <c r="KRJ55" s="15"/>
      <c r="KRK55" s="15"/>
      <c r="KRL55" s="14"/>
      <c r="KRM55" s="15"/>
      <c r="KRN55" s="15"/>
      <c r="KRO55" s="14"/>
      <c r="KRP55" s="15"/>
      <c r="KRQ55" s="15"/>
      <c r="KRR55" s="14"/>
      <c r="KRS55" s="15"/>
      <c r="KRT55" s="15"/>
      <c r="KRU55" s="14"/>
      <c r="KRV55" s="15"/>
      <c r="KRW55" s="15"/>
      <c r="KRX55" s="14"/>
      <c r="KRY55" s="15"/>
      <c r="KRZ55" s="15"/>
      <c r="KSA55" s="14"/>
      <c r="KSB55" s="15"/>
      <c r="KSC55" s="15"/>
      <c r="KSD55" s="14"/>
      <c r="KSE55" s="15"/>
      <c r="KSF55" s="15"/>
      <c r="KSG55" s="14"/>
      <c r="KSH55" s="15"/>
      <c r="KSI55" s="15"/>
      <c r="KSJ55" s="14"/>
      <c r="KSK55" s="15"/>
      <c r="KSL55" s="15"/>
      <c r="KSM55" s="14"/>
      <c r="KSN55" s="15"/>
      <c r="KSO55" s="15"/>
      <c r="KSP55" s="14"/>
      <c r="KSQ55" s="15"/>
      <c r="KSR55" s="15"/>
      <c r="KSS55" s="14"/>
      <c r="KST55" s="15"/>
      <c r="KSU55" s="15"/>
      <c r="KSV55" s="14"/>
      <c r="KSW55" s="15"/>
      <c r="KSX55" s="15"/>
      <c r="KSY55" s="14"/>
      <c r="KSZ55" s="15"/>
      <c r="KTA55" s="15"/>
      <c r="KTB55" s="14"/>
      <c r="KTC55" s="15"/>
      <c r="KTD55" s="15"/>
      <c r="KTE55" s="14"/>
      <c r="KTF55" s="15"/>
      <c r="KTG55" s="15"/>
      <c r="KTH55" s="14"/>
      <c r="KTI55" s="15"/>
      <c r="KTJ55" s="15"/>
      <c r="KTK55" s="14"/>
      <c r="KTL55" s="15"/>
      <c r="KTM55" s="15"/>
      <c r="KTN55" s="14"/>
      <c r="KTO55" s="15"/>
      <c r="KTP55" s="15"/>
      <c r="KTQ55" s="14"/>
      <c r="KTR55" s="15"/>
      <c r="KTS55" s="15"/>
      <c r="KTT55" s="14"/>
      <c r="KTU55" s="15"/>
      <c r="KTV55" s="15"/>
      <c r="KTW55" s="14"/>
      <c r="KTX55" s="15"/>
      <c r="KTY55" s="15"/>
      <c r="KTZ55" s="14"/>
      <c r="KUA55" s="15"/>
      <c r="KUB55" s="15"/>
      <c r="KUC55" s="14"/>
      <c r="KUD55" s="15"/>
      <c r="KUE55" s="15"/>
      <c r="KUF55" s="14"/>
      <c r="KUG55" s="15"/>
      <c r="KUH55" s="15"/>
      <c r="KUI55" s="14"/>
      <c r="KUJ55" s="15"/>
      <c r="KUK55" s="15"/>
      <c r="KUL55" s="14"/>
      <c r="KUM55" s="15"/>
      <c r="KUN55" s="15"/>
      <c r="KUO55" s="14"/>
      <c r="KUP55" s="15"/>
      <c r="KUQ55" s="15"/>
      <c r="KUR55" s="14"/>
      <c r="KUS55" s="15"/>
      <c r="KUT55" s="15"/>
      <c r="KUU55" s="14"/>
      <c r="KUV55" s="15"/>
      <c r="KUW55" s="15"/>
      <c r="KUX55" s="14"/>
      <c r="KUY55" s="15"/>
      <c r="KUZ55" s="15"/>
      <c r="KVA55" s="14"/>
      <c r="KVB55" s="15"/>
      <c r="KVC55" s="15"/>
      <c r="KVD55" s="14"/>
      <c r="KVE55" s="15"/>
      <c r="KVF55" s="15"/>
      <c r="KVG55" s="14"/>
      <c r="KVH55" s="15"/>
      <c r="KVI55" s="15"/>
      <c r="KVJ55" s="14"/>
      <c r="KVK55" s="15"/>
      <c r="KVL55" s="15"/>
      <c r="KVM55" s="14"/>
      <c r="KVN55" s="15"/>
      <c r="KVO55" s="15"/>
      <c r="KVP55" s="14"/>
      <c r="KVQ55" s="15"/>
      <c r="KVR55" s="15"/>
      <c r="KVS55" s="14"/>
      <c r="KVT55" s="15"/>
      <c r="KVU55" s="15"/>
      <c r="KVV55" s="14"/>
      <c r="KVW55" s="15"/>
      <c r="KVX55" s="15"/>
      <c r="KVY55" s="14"/>
      <c r="KVZ55" s="15"/>
      <c r="KWA55" s="15"/>
      <c r="KWB55" s="14"/>
      <c r="KWC55" s="15"/>
      <c r="KWD55" s="15"/>
      <c r="KWE55" s="14"/>
      <c r="KWF55" s="15"/>
      <c r="KWG55" s="15"/>
      <c r="KWH55" s="14"/>
      <c r="KWI55" s="15"/>
      <c r="KWJ55" s="15"/>
      <c r="KWK55" s="14"/>
      <c r="KWL55" s="15"/>
      <c r="KWM55" s="15"/>
      <c r="KWN55" s="14"/>
      <c r="KWO55" s="15"/>
      <c r="KWP55" s="15"/>
      <c r="KWQ55" s="14"/>
      <c r="KWR55" s="15"/>
      <c r="KWS55" s="15"/>
      <c r="KWT55" s="14"/>
      <c r="KWU55" s="15"/>
      <c r="KWV55" s="15"/>
      <c r="KWW55" s="14"/>
      <c r="KWX55" s="15"/>
      <c r="KWY55" s="15"/>
      <c r="KWZ55" s="14"/>
      <c r="KXA55" s="15"/>
      <c r="KXB55" s="15"/>
      <c r="KXC55" s="14"/>
      <c r="KXD55" s="15"/>
      <c r="KXE55" s="15"/>
      <c r="KXF55" s="14"/>
      <c r="KXG55" s="15"/>
      <c r="KXH55" s="15"/>
      <c r="KXI55" s="14"/>
      <c r="KXJ55" s="15"/>
      <c r="KXK55" s="15"/>
      <c r="KXL55" s="14"/>
      <c r="KXM55" s="15"/>
      <c r="KXN55" s="15"/>
      <c r="KXO55" s="14"/>
      <c r="KXP55" s="15"/>
      <c r="KXQ55" s="15"/>
      <c r="KXR55" s="14"/>
      <c r="KXS55" s="15"/>
      <c r="KXT55" s="15"/>
      <c r="KXU55" s="14"/>
      <c r="KXV55" s="15"/>
      <c r="KXW55" s="15"/>
      <c r="KXX55" s="14"/>
      <c r="KXY55" s="15"/>
      <c r="KXZ55" s="15"/>
      <c r="KYA55" s="14"/>
      <c r="KYB55" s="15"/>
      <c r="KYC55" s="15"/>
      <c r="KYD55" s="14"/>
      <c r="KYE55" s="15"/>
      <c r="KYF55" s="15"/>
      <c r="KYG55" s="14"/>
      <c r="KYH55" s="15"/>
      <c r="KYI55" s="15"/>
      <c r="KYJ55" s="14"/>
      <c r="KYK55" s="15"/>
      <c r="KYL55" s="15"/>
      <c r="KYM55" s="14"/>
      <c r="KYN55" s="15"/>
      <c r="KYO55" s="15"/>
      <c r="KYP55" s="14"/>
      <c r="KYQ55" s="15"/>
      <c r="KYR55" s="15"/>
      <c r="KYS55" s="14"/>
      <c r="KYT55" s="15"/>
      <c r="KYU55" s="15"/>
      <c r="KYV55" s="14"/>
      <c r="KYW55" s="15"/>
      <c r="KYX55" s="15"/>
      <c r="KYY55" s="14"/>
      <c r="KYZ55" s="15"/>
      <c r="KZA55" s="15"/>
      <c r="KZB55" s="14"/>
      <c r="KZC55" s="15"/>
      <c r="KZD55" s="15"/>
      <c r="KZE55" s="14"/>
      <c r="KZF55" s="15"/>
      <c r="KZG55" s="15"/>
      <c r="KZH55" s="14"/>
      <c r="KZI55" s="15"/>
      <c r="KZJ55" s="15"/>
      <c r="KZK55" s="14"/>
      <c r="KZL55" s="15"/>
      <c r="KZM55" s="15"/>
      <c r="KZN55" s="14"/>
      <c r="KZO55" s="15"/>
      <c r="KZP55" s="15"/>
      <c r="KZQ55" s="14"/>
      <c r="KZR55" s="15"/>
      <c r="KZS55" s="15"/>
      <c r="KZT55" s="14"/>
      <c r="KZU55" s="15"/>
      <c r="KZV55" s="15"/>
      <c r="KZW55" s="14"/>
      <c r="KZX55" s="15"/>
      <c r="KZY55" s="15"/>
      <c r="KZZ55" s="14"/>
      <c r="LAA55" s="15"/>
      <c r="LAB55" s="15"/>
      <c r="LAC55" s="14"/>
      <c r="LAD55" s="15"/>
      <c r="LAE55" s="15"/>
      <c r="LAF55" s="14"/>
      <c r="LAG55" s="15"/>
      <c r="LAH55" s="15"/>
      <c r="LAI55" s="14"/>
      <c r="LAJ55" s="15"/>
      <c r="LAK55" s="15"/>
      <c r="LAL55" s="14"/>
      <c r="LAM55" s="15"/>
      <c r="LAN55" s="15"/>
      <c r="LAO55" s="14"/>
      <c r="LAP55" s="15"/>
      <c r="LAQ55" s="15"/>
      <c r="LAR55" s="14"/>
      <c r="LAS55" s="15"/>
      <c r="LAT55" s="15"/>
      <c r="LAU55" s="14"/>
      <c r="LAV55" s="15"/>
      <c r="LAW55" s="15"/>
      <c r="LAX55" s="14"/>
      <c r="LAY55" s="15"/>
      <c r="LAZ55" s="15"/>
      <c r="LBA55" s="14"/>
      <c r="LBB55" s="15"/>
      <c r="LBC55" s="15"/>
      <c r="LBD55" s="14"/>
      <c r="LBE55" s="15"/>
      <c r="LBF55" s="15"/>
      <c r="LBG55" s="14"/>
      <c r="LBH55" s="15"/>
      <c r="LBI55" s="15"/>
      <c r="LBJ55" s="14"/>
      <c r="LBK55" s="15"/>
      <c r="LBL55" s="15"/>
      <c r="LBM55" s="14"/>
      <c r="LBN55" s="15"/>
      <c r="LBO55" s="15"/>
      <c r="LBP55" s="14"/>
      <c r="LBQ55" s="15"/>
      <c r="LBR55" s="15"/>
      <c r="LBS55" s="14"/>
      <c r="LBT55" s="15"/>
      <c r="LBU55" s="15"/>
      <c r="LBV55" s="14"/>
      <c r="LBW55" s="15"/>
      <c r="LBX55" s="15"/>
      <c r="LBY55" s="14"/>
      <c r="LBZ55" s="15"/>
      <c r="LCA55" s="15"/>
      <c r="LCB55" s="14"/>
      <c r="LCC55" s="15"/>
      <c r="LCD55" s="15"/>
      <c r="LCE55" s="14"/>
      <c r="LCF55" s="15"/>
      <c r="LCG55" s="15"/>
      <c r="LCH55" s="14"/>
      <c r="LCI55" s="15"/>
      <c r="LCJ55" s="15"/>
      <c r="LCK55" s="14"/>
      <c r="LCL55" s="15"/>
      <c r="LCM55" s="15"/>
      <c r="LCN55" s="14"/>
      <c r="LCO55" s="15"/>
      <c r="LCP55" s="15"/>
      <c r="LCQ55" s="14"/>
      <c r="LCR55" s="15"/>
      <c r="LCS55" s="15"/>
      <c r="LCT55" s="14"/>
      <c r="LCU55" s="15"/>
      <c r="LCV55" s="15"/>
      <c r="LCW55" s="14"/>
      <c r="LCX55" s="15"/>
      <c r="LCY55" s="15"/>
      <c r="LCZ55" s="14"/>
      <c r="LDA55" s="15"/>
      <c r="LDB55" s="15"/>
      <c r="LDC55" s="14"/>
      <c r="LDD55" s="15"/>
      <c r="LDE55" s="15"/>
      <c r="LDF55" s="14"/>
      <c r="LDG55" s="15"/>
      <c r="LDH55" s="15"/>
      <c r="LDI55" s="14"/>
      <c r="LDJ55" s="15"/>
      <c r="LDK55" s="15"/>
      <c r="LDL55" s="14"/>
      <c r="LDM55" s="15"/>
      <c r="LDN55" s="15"/>
      <c r="LDO55" s="14"/>
      <c r="LDP55" s="15"/>
      <c r="LDQ55" s="15"/>
      <c r="LDR55" s="14"/>
      <c r="LDS55" s="15"/>
      <c r="LDT55" s="15"/>
      <c r="LDU55" s="14"/>
      <c r="LDV55" s="15"/>
      <c r="LDW55" s="15"/>
      <c r="LDX55" s="14"/>
      <c r="LDY55" s="15"/>
      <c r="LDZ55" s="15"/>
      <c r="LEA55" s="14"/>
      <c r="LEB55" s="15"/>
      <c r="LEC55" s="15"/>
      <c r="LED55" s="14"/>
      <c r="LEE55" s="15"/>
      <c r="LEF55" s="15"/>
      <c r="LEG55" s="14"/>
      <c r="LEH55" s="15"/>
      <c r="LEI55" s="15"/>
      <c r="LEJ55" s="14"/>
      <c r="LEK55" s="15"/>
      <c r="LEL55" s="15"/>
      <c r="LEM55" s="14"/>
      <c r="LEN55" s="15"/>
      <c r="LEO55" s="15"/>
      <c r="LEP55" s="14"/>
      <c r="LEQ55" s="15"/>
      <c r="LER55" s="15"/>
      <c r="LES55" s="14"/>
      <c r="LET55" s="15"/>
      <c r="LEU55" s="15"/>
      <c r="LEV55" s="14"/>
      <c r="LEW55" s="15"/>
      <c r="LEX55" s="15"/>
      <c r="LEY55" s="14"/>
      <c r="LEZ55" s="15"/>
      <c r="LFA55" s="15"/>
      <c r="LFB55" s="14"/>
      <c r="LFC55" s="15"/>
      <c r="LFD55" s="15"/>
      <c r="LFE55" s="14"/>
      <c r="LFF55" s="15"/>
      <c r="LFG55" s="15"/>
      <c r="LFH55" s="14"/>
      <c r="LFI55" s="15"/>
      <c r="LFJ55" s="15"/>
      <c r="LFK55" s="14"/>
      <c r="LFL55" s="15"/>
      <c r="LFM55" s="15"/>
      <c r="LFN55" s="14"/>
      <c r="LFO55" s="15"/>
      <c r="LFP55" s="15"/>
      <c r="LFQ55" s="14"/>
      <c r="LFR55" s="15"/>
      <c r="LFS55" s="15"/>
      <c r="LFT55" s="14"/>
      <c r="LFU55" s="15"/>
      <c r="LFV55" s="15"/>
      <c r="LFW55" s="14"/>
      <c r="LFX55" s="15"/>
      <c r="LFY55" s="15"/>
      <c r="LFZ55" s="14"/>
      <c r="LGA55" s="15"/>
      <c r="LGB55" s="15"/>
      <c r="LGC55" s="14"/>
      <c r="LGD55" s="15"/>
      <c r="LGE55" s="15"/>
      <c r="LGF55" s="14"/>
      <c r="LGG55" s="15"/>
      <c r="LGH55" s="15"/>
      <c r="LGI55" s="14"/>
      <c r="LGJ55" s="15"/>
      <c r="LGK55" s="15"/>
      <c r="LGL55" s="14"/>
      <c r="LGM55" s="15"/>
      <c r="LGN55" s="15"/>
      <c r="LGO55" s="14"/>
      <c r="LGP55" s="15"/>
      <c r="LGQ55" s="15"/>
      <c r="LGR55" s="14"/>
      <c r="LGS55" s="15"/>
      <c r="LGT55" s="15"/>
      <c r="LGU55" s="14"/>
      <c r="LGV55" s="15"/>
      <c r="LGW55" s="15"/>
      <c r="LGX55" s="14"/>
      <c r="LGY55" s="15"/>
      <c r="LGZ55" s="15"/>
      <c r="LHA55" s="14"/>
      <c r="LHB55" s="15"/>
      <c r="LHC55" s="15"/>
      <c r="LHD55" s="14"/>
      <c r="LHE55" s="15"/>
      <c r="LHF55" s="15"/>
      <c r="LHG55" s="14"/>
      <c r="LHH55" s="15"/>
      <c r="LHI55" s="15"/>
      <c r="LHJ55" s="14"/>
      <c r="LHK55" s="15"/>
      <c r="LHL55" s="15"/>
      <c r="LHM55" s="14"/>
      <c r="LHN55" s="15"/>
      <c r="LHO55" s="15"/>
      <c r="LHP55" s="14"/>
      <c r="LHQ55" s="15"/>
      <c r="LHR55" s="15"/>
      <c r="LHS55" s="14"/>
      <c r="LHT55" s="15"/>
      <c r="LHU55" s="15"/>
      <c r="LHV55" s="14"/>
      <c r="LHW55" s="15"/>
      <c r="LHX55" s="15"/>
      <c r="LHY55" s="14"/>
      <c r="LHZ55" s="15"/>
      <c r="LIA55" s="15"/>
      <c r="LIB55" s="14"/>
      <c r="LIC55" s="15"/>
      <c r="LID55" s="15"/>
      <c r="LIE55" s="14"/>
      <c r="LIF55" s="15"/>
      <c r="LIG55" s="15"/>
      <c r="LIH55" s="14"/>
      <c r="LII55" s="15"/>
      <c r="LIJ55" s="15"/>
      <c r="LIK55" s="14"/>
      <c r="LIL55" s="15"/>
      <c r="LIM55" s="15"/>
      <c r="LIN55" s="14"/>
      <c r="LIO55" s="15"/>
      <c r="LIP55" s="15"/>
      <c r="LIQ55" s="14"/>
      <c r="LIR55" s="15"/>
      <c r="LIS55" s="15"/>
      <c r="LIT55" s="14"/>
      <c r="LIU55" s="15"/>
      <c r="LIV55" s="15"/>
      <c r="LIW55" s="14"/>
      <c r="LIX55" s="15"/>
      <c r="LIY55" s="15"/>
      <c r="LIZ55" s="14"/>
      <c r="LJA55" s="15"/>
      <c r="LJB55" s="15"/>
      <c r="LJC55" s="14"/>
      <c r="LJD55" s="15"/>
      <c r="LJE55" s="15"/>
      <c r="LJF55" s="14"/>
      <c r="LJG55" s="15"/>
      <c r="LJH55" s="15"/>
      <c r="LJI55" s="14"/>
      <c r="LJJ55" s="15"/>
      <c r="LJK55" s="15"/>
      <c r="LJL55" s="14"/>
      <c r="LJM55" s="15"/>
      <c r="LJN55" s="15"/>
      <c r="LJO55" s="14"/>
      <c r="LJP55" s="15"/>
      <c r="LJQ55" s="15"/>
      <c r="LJR55" s="14"/>
      <c r="LJS55" s="15"/>
      <c r="LJT55" s="15"/>
      <c r="LJU55" s="14"/>
      <c r="LJV55" s="15"/>
      <c r="LJW55" s="15"/>
      <c r="LJX55" s="14"/>
      <c r="LJY55" s="15"/>
      <c r="LJZ55" s="15"/>
      <c r="LKA55" s="14"/>
      <c r="LKB55" s="15"/>
      <c r="LKC55" s="15"/>
      <c r="LKD55" s="14"/>
      <c r="LKE55" s="15"/>
      <c r="LKF55" s="15"/>
      <c r="LKG55" s="14"/>
      <c r="LKH55" s="15"/>
      <c r="LKI55" s="15"/>
      <c r="LKJ55" s="14"/>
      <c r="LKK55" s="15"/>
      <c r="LKL55" s="15"/>
      <c r="LKM55" s="14"/>
      <c r="LKN55" s="15"/>
      <c r="LKO55" s="15"/>
      <c r="LKP55" s="14"/>
      <c r="LKQ55" s="15"/>
      <c r="LKR55" s="15"/>
      <c r="LKS55" s="14"/>
      <c r="LKT55" s="15"/>
      <c r="LKU55" s="15"/>
      <c r="LKV55" s="14"/>
      <c r="LKW55" s="15"/>
      <c r="LKX55" s="15"/>
      <c r="LKY55" s="14"/>
      <c r="LKZ55" s="15"/>
      <c r="LLA55" s="15"/>
      <c r="LLB55" s="14"/>
      <c r="LLC55" s="15"/>
      <c r="LLD55" s="15"/>
      <c r="LLE55" s="14"/>
      <c r="LLF55" s="15"/>
      <c r="LLG55" s="15"/>
      <c r="LLH55" s="14"/>
      <c r="LLI55" s="15"/>
      <c r="LLJ55" s="15"/>
      <c r="LLK55" s="14"/>
      <c r="LLL55" s="15"/>
      <c r="LLM55" s="15"/>
      <c r="LLN55" s="14"/>
      <c r="LLO55" s="15"/>
      <c r="LLP55" s="15"/>
      <c r="LLQ55" s="14"/>
      <c r="LLR55" s="15"/>
      <c r="LLS55" s="15"/>
      <c r="LLT55" s="14"/>
      <c r="LLU55" s="15"/>
      <c r="LLV55" s="15"/>
      <c r="LLW55" s="14"/>
      <c r="LLX55" s="15"/>
      <c r="LLY55" s="15"/>
      <c r="LLZ55" s="14"/>
      <c r="LMA55" s="15"/>
      <c r="LMB55" s="15"/>
      <c r="LMC55" s="14"/>
      <c r="LMD55" s="15"/>
      <c r="LME55" s="15"/>
      <c r="LMF55" s="14"/>
      <c r="LMG55" s="15"/>
      <c r="LMH55" s="15"/>
      <c r="LMI55" s="14"/>
      <c r="LMJ55" s="15"/>
      <c r="LMK55" s="15"/>
      <c r="LML55" s="14"/>
      <c r="LMM55" s="15"/>
      <c r="LMN55" s="15"/>
      <c r="LMO55" s="14"/>
      <c r="LMP55" s="15"/>
      <c r="LMQ55" s="15"/>
      <c r="LMR55" s="14"/>
      <c r="LMS55" s="15"/>
      <c r="LMT55" s="15"/>
      <c r="LMU55" s="14"/>
      <c r="LMV55" s="15"/>
      <c r="LMW55" s="15"/>
      <c r="LMX55" s="14"/>
      <c r="LMY55" s="15"/>
      <c r="LMZ55" s="15"/>
      <c r="LNA55" s="14"/>
      <c r="LNB55" s="15"/>
      <c r="LNC55" s="15"/>
      <c r="LND55" s="14"/>
      <c r="LNE55" s="15"/>
      <c r="LNF55" s="15"/>
      <c r="LNG55" s="14"/>
      <c r="LNH55" s="15"/>
      <c r="LNI55" s="15"/>
      <c r="LNJ55" s="14"/>
      <c r="LNK55" s="15"/>
      <c r="LNL55" s="15"/>
      <c r="LNM55" s="14"/>
      <c r="LNN55" s="15"/>
      <c r="LNO55" s="15"/>
      <c r="LNP55" s="14"/>
      <c r="LNQ55" s="15"/>
      <c r="LNR55" s="15"/>
      <c r="LNS55" s="14"/>
      <c r="LNT55" s="15"/>
      <c r="LNU55" s="15"/>
      <c r="LNV55" s="14"/>
      <c r="LNW55" s="15"/>
      <c r="LNX55" s="15"/>
      <c r="LNY55" s="14"/>
      <c r="LNZ55" s="15"/>
      <c r="LOA55" s="15"/>
      <c r="LOB55" s="14"/>
      <c r="LOC55" s="15"/>
      <c r="LOD55" s="15"/>
      <c r="LOE55" s="14"/>
      <c r="LOF55" s="15"/>
      <c r="LOG55" s="15"/>
      <c r="LOH55" s="14"/>
      <c r="LOI55" s="15"/>
      <c r="LOJ55" s="15"/>
      <c r="LOK55" s="14"/>
      <c r="LOL55" s="15"/>
      <c r="LOM55" s="15"/>
      <c r="LON55" s="14"/>
      <c r="LOO55" s="15"/>
      <c r="LOP55" s="15"/>
      <c r="LOQ55" s="14"/>
      <c r="LOR55" s="15"/>
      <c r="LOS55" s="15"/>
      <c r="LOT55" s="14"/>
      <c r="LOU55" s="15"/>
      <c r="LOV55" s="15"/>
      <c r="LOW55" s="14"/>
      <c r="LOX55" s="15"/>
      <c r="LOY55" s="15"/>
      <c r="LOZ55" s="14"/>
      <c r="LPA55" s="15"/>
      <c r="LPB55" s="15"/>
      <c r="LPC55" s="14"/>
      <c r="LPD55" s="15"/>
      <c r="LPE55" s="15"/>
      <c r="LPF55" s="14"/>
      <c r="LPG55" s="15"/>
      <c r="LPH55" s="15"/>
      <c r="LPI55" s="14"/>
      <c r="LPJ55" s="15"/>
      <c r="LPK55" s="15"/>
      <c r="LPL55" s="14"/>
      <c r="LPM55" s="15"/>
      <c r="LPN55" s="15"/>
      <c r="LPO55" s="14"/>
      <c r="LPP55" s="15"/>
      <c r="LPQ55" s="15"/>
      <c r="LPR55" s="14"/>
      <c r="LPS55" s="15"/>
      <c r="LPT55" s="15"/>
      <c r="LPU55" s="14"/>
      <c r="LPV55" s="15"/>
      <c r="LPW55" s="15"/>
      <c r="LPX55" s="14"/>
      <c r="LPY55" s="15"/>
      <c r="LPZ55" s="15"/>
      <c r="LQA55" s="14"/>
      <c r="LQB55" s="15"/>
      <c r="LQC55" s="15"/>
      <c r="LQD55" s="14"/>
      <c r="LQE55" s="15"/>
      <c r="LQF55" s="15"/>
      <c r="LQG55" s="14"/>
      <c r="LQH55" s="15"/>
      <c r="LQI55" s="15"/>
      <c r="LQJ55" s="14"/>
      <c r="LQK55" s="15"/>
      <c r="LQL55" s="15"/>
      <c r="LQM55" s="14"/>
      <c r="LQN55" s="15"/>
      <c r="LQO55" s="15"/>
      <c r="LQP55" s="14"/>
      <c r="LQQ55" s="15"/>
      <c r="LQR55" s="15"/>
      <c r="LQS55" s="14"/>
      <c r="LQT55" s="15"/>
      <c r="LQU55" s="15"/>
      <c r="LQV55" s="14"/>
      <c r="LQW55" s="15"/>
      <c r="LQX55" s="15"/>
      <c r="LQY55" s="14"/>
      <c r="LQZ55" s="15"/>
      <c r="LRA55" s="15"/>
      <c r="LRB55" s="14"/>
      <c r="LRC55" s="15"/>
      <c r="LRD55" s="15"/>
      <c r="LRE55" s="14"/>
      <c r="LRF55" s="15"/>
      <c r="LRG55" s="15"/>
      <c r="LRH55" s="14"/>
      <c r="LRI55" s="15"/>
      <c r="LRJ55" s="15"/>
      <c r="LRK55" s="14"/>
      <c r="LRL55" s="15"/>
      <c r="LRM55" s="15"/>
      <c r="LRN55" s="14"/>
      <c r="LRO55" s="15"/>
      <c r="LRP55" s="15"/>
      <c r="LRQ55" s="14"/>
      <c r="LRR55" s="15"/>
      <c r="LRS55" s="15"/>
      <c r="LRT55" s="14"/>
      <c r="LRU55" s="15"/>
      <c r="LRV55" s="15"/>
      <c r="LRW55" s="14"/>
      <c r="LRX55" s="15"/>
      <c r="LRY55" s="15"/>
      <c r="LRZ55" s="14"/>
      <c r="LSA55" s="15"/>
      <c r="LSB55" s="15"/>
      <c r="LSC55" s="14"/>
      <c r="LSD55" s="15"/>
      <c r="LSE55" s="15"/>
      <c r="LSF55" s="14"/>
      <c r="LSG55" s="15"/>
      <c r="LSH55" s="15"/>
      <c r="LSI55" s="14"/>
      <c r="LSJ55" s="15"/>
      <c r="LSK55" s="15"/>
      <c r="LSL55" s="14"/>
      <c r="LSM55" s="15"/>
      <c r="LSN55" s="15"/>
      <c r="LSO55" s="14"/>
      <c r="LSP55" s="15"/>
      <c r="LSQ55" s="15"/>
      <c r="LSR55" s="14"/>
      <c r="LSS55" s="15"/>
      <c r="LST55" s="15"/>
      <c r="LSU55" s="14"/>
      <c r="LSV55" s="15"/>
      <c r="LSW55" s="15"/>
      <c r="LSX55" s="14"/>
      <c r="LSY55" s="15"/>
      <c r="LSZ55" s="15"/>
      <c r="LTA55" s="14"/>
      <c r="LTB55" s="15"/>
      <c r="LTC55" s="15"/>
      <c r="LTD55" s="14"/>
      <c r="LTE55" s="15"/>
      <c r="LTF55" s="15"/>
      <c r="LTG55" s="14"/>
      <c r="LTH55" s="15"/>
      <c r="LTI55" s="15"/>
      <c r="LTJ55" s="14"/>
      <c r="LTK55" s="15"/>
      <c r="LTL55" s="15"/>
      <c r="LTM55" s="14"/>
      <c r="LTN55" s="15"/>
      <c r="LTO55" s="15"/>
      <c r="LTP55" s="14"/>
      <c r="LTQ55" s="15"/>
      <c r="LTR55" s="15"/>
      <c r="LTS55" s="14"/>
      <c r="LTT55" s="15"/>
      <c r="LTU55" s="15"/>
      <c r="LTV55" s="14"/>
      <c r="LTW55" s="15"/>
      <c r="LTX55" s="15"/>
      <c r="LTY55" s="14"/>
      <c r="LTZ55" s="15"/>
      <c r="LUA55" s="15"/>
      <c r="LUB55" s="14"/>
      <c r="LUC55" s="15"/>
      <c r="LUD55" s="15"/>
      <c r="LUE55" s="14"/>
      <c r="LUF55" s="15"/>
      <c r="LUG55" s="15"/>
      <c r="LUH55" s="14"/>
      <c r="LUI55" s="15"/>
      <c r="LUJ55" s="15"/>
      <c r="LUK55" s="14"/>
      <c r="LUL55" s="15"/>
      <c r="LUM55" s="15"/>
      <c r="LUN55" s="14"/>
      <c r="LUO55" s="15"/>
      <c r="LUP55" s="15"/>
      <c r="LUQ55" s="14"/>
      <c r="LUR55" s="15"/>
      <c r="LUS55" s="15"/>
      <c r="LUT55" s="14"/>
      <c r="LUU55" s="15"/>
      <c r="LUV55" s="15"/>
      <c r="LUW55" s="14"/>
      <c r="LUX55" s="15"/>
      <c r="LUY55" s="15"/>
      <c r="LUZ55" s="14"/>
      <c r="LVA55" s="15"/>
      <c r="LVB55" s="15"/>
      <c r="LVC55" s="14"/>
      <c r="LVD55" s="15"/>
      <c r="LVE55" s="15"/>
      <c r="LVF55" s="14"/>
      <c r="LVG55" s="15"/>
      <c r="LVH55" s="15"/>
      <c r="LVI55" s="14"/>
      <c r="LVJ55" s="15"/>
      <c r="LVK55" s="15"/>
      <c r="LVL55" s="14"/>
      <c r="LVM55" s="15"/>
      <c r="LVN55" s="15"/>
      <c r="LVO55" s="14"/>
      <c r="LVP55" s="15"/>
      <c r="LVQ55" s="15"/>
      <c r="LVR55" s="14"/>
      <c r="LVS55" s="15"/>
      <c r="LVT55" s="15"/>
      <c r="LVU55" s="14"/>
      <c r="LVV55" s="15"/>
      <c r="LVW55" s="15"/>
      <c r="LVX55" s="14"/>
      <c r="LVY55" s="15"/>
      <c r="LVZ55" s="15"/>
      <c r="LWA55" s="14"/>
      <c r="LWB55" s="15"/>
      <c r="LWC55" s="15"/>
      <c r="LWD55" s="14"/>
      <c r="LWE55" s="15"/>
      <c r="LWF55" s="15"/>
      <c r="LWG55" s="14"/>
      <c r="LWH55" s="15"/>
      <c r="LWI55" s="15"/>
      <c r="LWJ55" s="14"/>
      <c r="LWK55" s="15"/>
      <c r="LWL55" s="15"/>
      <c r="LWM55" s="14"/>
      <c r="LWN55" s="15"/>
      <c r="LWO55" s="15"/>
      <c r="LWP55" s="14"/>
      <c r="LWQ55" s="15"/>
      <c r="LWR55" s="15"/>
      <c r="LWS55" s="14"/>
      <c r="LWT55" s="15"/>
      <c r="LWU55" s="15"/>
      <c r="LWV55" s="14"/>
      <c r="LWW55" s="15"/>
      <c r="LWX55" s="15"/>
      <c r="LWY55" s="14"/>
      <c r="LWZ55" s="15"/>
      <c r="LXA55" s="15"/>
      <c r="LXB55" s="14"/>
      <c r="LXC55" s="15"/>
      <c r="LXD55" s="15"/>
      <c r="LXE55" s="14"/>
      <c r="LXF55" s="15"/>
      <c r="LXG55" s="15"/>
      <c r="LXH55" s="14"/>
      <c r="LXI55" s="15"/>
      <c r="LXJ55" s="15"/>
      <c r="LXK55" s="14"/>
      <c r="LXL55" s="15"/>
      <c r="LXM55" s="15"/>
      <c r="LXN55" s="14"/>
      <c r="LXO55" s="15"/>
      <c r="LXP55" s="15"/>
      <c r="LXQ55" s="14"/>
      <c r="LXR55" s="15"/>
      <c r="LXS55" s="15"/>
      <c r="LXT55" s="14"/>
      <c r="LXU55" s="15"/>
      <c r="LXV55" s="15"/>
      <c r="LXW55" s="14"/>
      <c r="LXX55" s="15"/>
      <c r="LXY55" s="15"/>
      <c r="LXZ55" s="14"/>
      <c r="LYA55" s="15"/>
      <c r="LYB55" s="15"/>
      <c r="LYC55" s="14"/>
      <c r="LYD55" s="15"/>
      <c r="LYE55" s="15"/>
      <c r="LYF55" s="14"/>
      <c r="LYG55" s="15"/>
      <c r="LYH55" s="15"/>
      <c r="LYI55" s="14"/>
      <c r="LYJ55" s="15"/>
      <c r="LYK55" s="15"/>
      <c r="LYL55" s="14"/>
      <c r="LYM55" s="15"/>
      <c r="LYN55" s="15"/>
      <c r="LYO55" s="14"/>
      <c r="LYP55" s="15"/>
      <c r="LYQ55" s="15"/>
      <c r="LYR55" s="14"/>
      <c r="LYS55" s="15"/>
      <c r="LYT55" s="15"/>
      <c r="LYU55" s="14"/>
      <c r="LYV55" s="15"/>
      <c r="LYW55" s="15"/>
      <c r="LYX55" s="14"/>
      <c r="LYY55" s="15"/>
      <c r="LYZ55" s="15"/>
      <c r="LZA55" s="14"/>
      <c r="LZB55" s="15"/>
      <c r="LZC55" s="15"/>
      <c r="LZD55" s="14"/>
      <c r="LZE55" s="15"/>
      <c r="LZF55" s="15"/>
      <c r="LZG55" s="14"/>
      <c r="LZH55" s="15"/>
      <c r="LZI55" s="15"/>
      <c r="LZJ55" s="14"/>
      <c r="LZK55" s="15"/>
      <c r="LZL55" s="15"/>
      <c r="LZM55" s="14"/>
      <c r="LZN55" s="15"/>
      <c r="LZO55" s="15"/>
      <c r="LZP55" s="14"/>
      <c r="LZQ55" s="15"/>
      <c r="LZR55" s="15"/>
      <c r="LZS55" s="14"/>
      <c r="LZT55" s="15"/>
      <c r="LZU55" s="15"/>
      <c r="LZV55" s="14"/>
      <c r="LZW55" s="15"/>
      <c r="LZX55" s="15"/>
      <c r="LZY55" s="14"/>
      <c r="LZZ55" s="15"/>
      <c r="MAA55" s="15"/>
      <c r="MAB55" s="14"/>
      <c r="MAC55" s="15"/>
      <c r="MAD55" s="15"/>
      <c r="MAE55" s="14"/>
      <c r="MAF55" s="15"/>
      <c r="MAG55" s="15"/>
      <c r="MAH55" s="14"/>
      <c r="MAI55" s="15"/>
      <c r="MAJ55" s="15"/>
      <c r="MAK55" s="14"/>
      <c r="MAL55" s="15"/>
      <c r="MAM55" s="15"/>
      <c r="MAN55" s="14"/>
      <c r="MAO55" s="15"/>
      <c r="MAP55" s="15"/>
      <c r="MAQ55" s="14"/>
      <c r="MAR55" s="15"/>
      <c r="MAS55" s="15"/>
      <c r="MAT55" s="14"/>
      <c r="MAU55" s="15"/>
      <c r="MAV55" s="15"/>
      <c r="MAW55" s="14"/>
      <c r="MAX55" s="15"/>
      <c r="MAY55" s="15"/>
      <c r="MAZ55" s="14"/>
      <c r="MBA55" s="15"/>
      <c r="MBB55" s="15"/>
      <c r="MBC55" s="14"/>
      <c r="MBD55" s="15"/>
      <c r="MBE55" s="15"/>
      <c r="MBF55" s="14"/>
      <c r="MBG55" s="15"/>
      <c r="MBH55" s="15"/>
      <c r="MBI55" s="14"/>
      <c r="MBJ55" s="15"/>
      <c r="MBK55" s="15"/>
      <c r="MBL55" s="14"/>
      <c r="MBM55" s="15"/>
      <c r="MBN55" s="15"/>
      <c r="MBO55" s="14"/>
      <c r="MBP55" s="15"/>
      <c r="MBQ55" s="15"/>
      <c r="MBR55" s="14"/>
      <c r="MBS55" s="15"/>
      <c r="MBT55" s="15"/>
      <c r="MBU55" s="14"/>
      <c r="MBV55" s="15"/>
      <c r="MBW55" s="15"/>
      <c r="MBX55" s="14"/>
      <c r="MBY55" s="15"/>
      <c r="MBZ55" s="15"/>
      <c r="MCA55" s="14"/>
      <c r="MCB55" s="15"/>
      <c r="MCC55" s="15"/>
      <c r="MCD55" s="14"/>
      <c r="MCE55" s="15"/>
      <c r="MCF55" s="15"/>
      <c r="MCG55" s="14"/>
      <c r="MCH55" s="15"/>
      <c r="MCI55" s="15"/>
      <c r="MCJ55" s="14"/>
      <c r="MCK55" s="15"/>
      <c r="MCL55" s="15"/>
      <c r="MCM55" s="14"/>
      <c r="MCN55" s="15"/>
      <c r="MCO55" s="15"/>
      <c r="MCP55" s="14"/>
      <c r="MCQ55" s="15"/>
      <c r="MCR55" s="15"/>
      <c r="MCS55" s="14"/>
      <c r="MCT55" s="15"/>
      <c r="MCU55" s="15"/>
      <c r="MCV55" s="14"/>
      <c r="MCW55" s="15"/>
      <c r="MCX55" s="15"/>
      <c r="MCY55" s="14"/>
      <c r="MCZ55" s="15"/>
      <c r="MDA55" s="15"/>
      <c r="MDB55" s="14"/>
      <c r="MDC55" s="15"/>
      <c r="MDD55" s="15"/>
      <c r="MDE55" s="14"/>
      <c r="MDF55" s="15"/>
      <c r="MDG55" s="15"/>
      <c r="MDH55" s="14"/>
      <c r="MDI55" s="15"/>
      <c r="MDJ55" s="15"/>
      <c r="MDK55" s="14"/>
      <c r="MDL55" s="15"/>
      <c r="MDM55" s="15"/>
      <c r="MDN55" s="14"/>
      <c r="MDO55" s="15"/>
      <c r="MDP55" s="15"/>
      <c r="MDQ55" s="14"/>
      <c r="MDR55" s="15"/>
      <c r="MDS55" s="15"/>
      <c r="MDT55" s="14"/>
      <c r="MDU55" s="15"/>
      <c r="MDV55" s="15"/>
      <c r="MDW55" s="14"/>
      <c r="MDX55" s="15"/>
      <c r="MDY55" s="15"/>
      <c r="MDZ55" s="14"/>
      <c r="MEA55" s="15"/>
      <c r="MEB55" s="15"/>
      <c r="MEC55" s="14"/>
      <c r="MED55" s="15"/>
      <c r="MEE55" s="15"/>
      <c r="MEF55" s="14"/>
      <c r="MEG55" s="15"/>
      <c r="MEH55" s="15"/>
      <c r="MEI55" s="14"/>
      <c r="MEJ55" s="15"/>
      <c r="MEK55" s="15"/>
      <c r="MEL55" s="14"/>
      <c r="MEM55" s="15"/>
      <c r="MEN55" s="15"/>
      <c r="MEO55" s="14"/>
      <c r="MEP55" s="15"/>
      <c r="MEQ55" s="15"/>
      <c r="MER55" s="14"/>
      <c r="MES55" s="15"/>
      <c r="MET55" s="15"/>
      <c r="MEU55" s="14"/>
      <c r="MEV55" s="15"/>
      <c r="MEW55" s="15"/>
      <c r="MEX55" s="14"/>
      <c r="MEY55" s="15"/>
      <c r="MEZ55" s="15"/>
      <c r="MFA55" s="14"/>
      <c r="MFB55" s="15"/>
      <c r="MFC55" s="15"/>
      <c r="MFD55" s="14"/>
      <c r="MFE55" s="15"/>
      <c r="MFF55" s="15"/>
      <c r="MFG55" s="14"/>
      <c r="MFH55" s="15"/>
      <c r="MFI55" s="15"/>
      <c r="MFJ55" s="14"/>
      <c r="MFK55" s="15"/>
      <c r="MFL55" s="15"/>
      <c r="MFM55" s="14"/>
      <c r="MFN55" s="15"/>
      <c r="MFO55" s="15"/>
      <c r="MFP55" s="14"/>
      <c r="MFQ55" s="15"/>
      <c r="MFR55" s="15"/>
      <c r="MFS55" s="14"/>
      <c r="MFT55" s="15"/>
      <c r="MFU55" s="15"/>
      <c r="MFV55" s="14"/>
      <c r="MFW55" s="15"/>
      <c r="MFX55" s="15"/>
      <c r="MFY55" s="14"/>
      <c r="MFZ55" s="15"/>
      <c r="MGA55" s="15"/>
      <c r="MGB55" s="14"/>
      <c r="MGC55" s="15"/>
      <c r="MGD55" s="15"/>
      <c r="MGE55" s="14"/>
      <c r="MGF55" s="15"/>
      <c r="MGG55" s="15"/>
      <c r="MGH55" s="14"/>
      <c r="MGI55" s="15"/>
      <c r="MGJ55" s="15"/>
      <c r="MGK55" s="14"/>
      <c r="MGL55" s="15"/>
      <c r="MGM55" s="15"/>
      <c r="MGN55" s="14"/>
      <c r="MGO55" s="15"/>
      <c r="MGP55" s="15"/>
      <c r="MGQ55" s="14"/>
      <c r="MGR55" s="15"/>
      <c r="MGS55" s="15"/>
      <c r="MGT55" s="14"/>
      <c r="MGU55" s="15"/>
      <c r="MGV55" s="15"/>
      <c r="MGW55" s="14"/>
      <c r="MGX55" s="15"/>
      <c r="MGY55" s="15"/>
      <c r="MGZ55" s="14"/>
      <c r="MHA55" s="15"/>
      <c r="MHB55" s="15"/>
      <c r="MHC55" s="14"/>
      <c r="MHD55" s="15"/>
      <c r="MHE55" s="15"/>
      <c r="MHF55" s="14"/>
      <c r="MHG55" s="15"/>
      <c r="MHH55" s="15"/>
      <c r="MHI55" s="14"/>
      <c r="MHJ55" s="15"/>
      <c r="MHK55" s="15"/>
      <c r="MHL55" s="14"/>
      <c r="MHM55" s="15"/>
      <c r="MHN55" s="15"/>
      <c r="MHO55" s="14"/>
      <c r="MHP55" s="15"/>
      <c r="MHQ55" s="15"/>
      <c r="MHR55" s="14"/>
      <c r="MHS55" s="15"/>
      <c r="MHT55" s="15"/>
      <c r="MHU55" s="14"/>
      <c r="MHV55" s="15"/>
      <c r="MHW55" s="15"/>
      <c r="MHX55" s="14"/>
      <c r="MHY55" s="15"/>
      <c r="MHZ55" s="15"/>
      <c r="MIA55" s="14"/>
      <c r="MIB55" s="15"/>
      <c r="MIC55" s="15"/>
      <c r="MID55" s="14"/>
      <c r="MIE55" s="15"/>
      <c r="MIF55" s="15"/>
      <c r="MIG55" s="14"/>
      <c r="MIH55" s="15"/>
      <c r="MII55" s="15"/>
      <c r="MIJ55" s="14"/>
      <c r="MIK55" s="15"/>
      <c r="MIL55" s="15"/>
      <c r="MIM55" s="14"/>
      <c r="MIN55" s="15"/>
      <c r="MIO55" s="15"/>
      <c r="MIP55" s="14"/>
      <c r="MIQ55" s="15"/>
      <c r="MIR55" s="15"/>
      <c r="MIS55" s="14"/>
      <c r="MIT55" s="15"/>
      <c r="MIU55" s="15"/>
      <c r="MIV55" s="14"/>
      <c r="MIW55" s="15"/>
      <c r="MIX55" s="15"/>
      <c r="MIY55" s="14"/>
      <c r="MIZ55" s="15"/>
      <c r="MJA55" s="15"/>
      <c r="MJB55" s="14"/>
      <c r="MJC55" s="15"/>
      <c r="MJD55" s="15"/>
      <c r="MJE55" s="14"/>
      <c r="MJF55" s="15"/>
      <c r="MJG55" s="15"/>
      <c r="MJH55" s="14"/>
      <c r="MJI55" s="15"/>
      <c r="MJJ55" s="15"/>
      <c r="MJK55" s="14"/>
      <c r="MJL55" s="15"/>
      <c r="MJM55" s="15"/>
      <c r="MJN55" s="14"/>
      <c r="MJO55" s="15"/>
      <c r="MJP55" s="15"/>
      <c r="MJQ55" s="14"/>
      <c r="MJR55" s="15"/>
      <c r="MJS55" s="15"/>
      <c r="MJT55" s="14"/>
      <c r="MJU55" s="15"/>
      <c r="MJV55" s="15"/>
      <c r="MJW55" s="14"/>
      <c r="MJX55" s="15"/>
      <c r="MJY55" s="15"/>
      <c r="MJZ55" s="14"/>
      <c r="MKA55" s="15"/>
      <c r="MKB55" s="15"/>
      <c r="MKC55" s="14"/>
      <c r="MKD55" s="15"/>
      <c r="MKE55" s="15"/>
      <c r="MKF55" s="14"/>
      <c r="MKG55" s="15"/>
      <c r="MKH55" s="15"/>
      <c r="MKI55" s="14"/>
      <c r="MKJ55" s="15"/>
      <c r="MKK55" s="15"/>
      <c r="MKL55" s="14"/>
      <c r="MKM55" s="15"/>
      <c r="MKN55" s="15"/>
      <c r="MKO55" s="14"/>
      <c r="MKP55" s="15"/>
      <c r="MKQ55" s="15"/>
      <c r="MKR55" s="14"/>
      <c r="MKS55" s="15"/>
      <c r="MKT55" s="15"/>
      <c r="MKU55" s="14"/>
      <c r="MKV55" s="15"/>
      <c r="MKW55" s="15"/>
      <c r="MKX55" s="14"/>
      <c r="MKY55" s="15"/>
      <c r="MKZ55" s="15"/>
      <c r="MLA55" s="14"/>
      <c r="MLB55" s="15"/>
      <c r="MLC55" s="15"/>
      <c r="MLD55" s="14"/>
      <c r="MLE55" s="15"/>
      <c r="MLF55" s="15"/>
      <c r="MLG55" s="14"/>
      <c r="MLH55" s="15"/>
      <c r="MLI55" s="15"/>
      <c r="MLJ55" s="14"/>
      <c r="MLK55" s="15"/>
      <c r="MLL55" s="15"/>
      <c r="MLM55" s="14"/>
      <c r="MLN55" s="15"/>
      <c r="MLO55" s="15"/>
      <c r="MLP55" s="14"/>
      <c r="MLQ55" s="15"/>
      <c r="MLR55" s="15"/>
      <c r="MLS55" s="14"/>
      <c r="MLT55" s="15"/>
      <c r="MLU55" s="15"/>
      <c r="MLV55" s="14"/>
      <c r="MLW55" s="15"/>
      <c r="MLX55" s="15"/>
      <c r="MLY55" s="14"/>
      <c r="MLZ55" s="15"/>
      <c r="MMA55" s="15"/>
      <c r="MMB55" s="14"/>
      <c r="MMC55" s="15"/>
      <c r="MMD55" s="15"/>
      <c r="MME55" s="14"/>
      <c r="MMF55" s="15"/>
      <c r="MMG55" s="15"/>
      <c r="MMH55" s="14"/>
      <c r="MMI55" s="15"/>
      <c r="MMJ55" s="15"/>
      <c r="MMK55" s="14"/>
      <c r="MML55" s="15"/>
      <c r="MMM55" s="15"/>
      <c r="MMN55" s="14"/>
      <c r="MMO55" s="15"/>
      <c r="MMP55" s="15"/>
      <c r="MMQ55" s="14"/>
      <c r="MMR55" s="15"/>
      <c r="MMS55" s="15"/>
      <c r="MMT55" s="14"/>
      <c r="MMU55" s="15"/>
      <c r="MMV55" s="15"/>
      <c r="MMW55" s="14"/>
      <c r="MMX55" s="15"/>
      <c r="MMY55" s="15"/>
      <c r="MMZ55" s="14"/>
      <c r="MNA55" s="15"/>
      <c r="MNB55" s="15"/>
      <c r="MNC55" s="14"/>
      <c r="MND55" s="15"/>
      <c r="MNE55" s="15"/>
      <c r="MNF55" s="14"/>
      <c r="MNG55" s="15"/>
      <c r="MNH55" s="15"/>
      <c r="MNI55" s="14"/>
      <c r="MNJ55" s="15"/>
      <c r="MNK55" s="15"/>
      <c r="MNL55" s="14"/>
      <c r="MNM55" s="15"/>
      <c r="MNN55" s="15"/>
      <c r="MNO55" s="14"/>
      <c r="MNP55" s="15"/>
      <c r="MNQ55" s="15"/>
      <c r="MNR55" s="14"/>
      <c r="MNS55" s="15"/>
      <c r="MNT55" s="15"/>
      <c r="MNU55" s="14"/>
      <c r="MNV55" s="15"/>
      <c r="MNW55" s="15"/>
      <c r="MNX55" s="14"/>
      <c r="MNY55" s="15"/>
      <c r="MNZ55" s="15"/>
      <c r="MOA55" s="14"/>
      <c r="MOB55" s="15"/>
      <c r="MOC55" s="15"/>
      <c r="MOD55" s="14"/>
      <c r="MOE55" s="15"/>
      <c r="MOF55" s="15"/>
      <c r="MOG55" s="14"/>
      <c r="MOH55" s="15"/>
      <c r="MOI55" s="15"/>
      <c r="MOJ55" s="14"/>
      <c r="MOK55" s="15"/>
      <c r="MOL55" s="15"/>
      <c r="MOM55" s="14"/>
      <c r="MON55" s="15"/>
      <c r="MOO55" s="15"/>
      <c r="MOP55" s="14"/>
      <c r="MOQ55" s="15"/>
      <c r="MOR55" s="15"/>
      <c r="MOS55" s="14"/>
      <c r="MOT55" s="15"/>
      <c r="MOU55" s="15"/>
      <c r="MOV55" s="14"/>
      <c r="MOW55" s="15"/>
      <c r="MOX55" s="15"/>
      <c r="MOY55" s="14"/>
      <c r="MOZ55" s="15"/>
      <c r="MPA55" s="15"/>
      <c r="MPB55" s="14"/>
      <c r="MPC55" s="15"/>
      <c r="MPD55" s="15"/>
      <c r="MPE55" s="14"/>
      <c r="MPF55" s="15"/>
      <c r="MPG55" s="15"/>
      <c r="MPH55" s="14"/>
      <c r="MPI55" s="15"/>
      <c r="MPJ55" s="15"/>
      <c r="MPK55" s="14"/>
      <c r="MPL55" s="15"/>
      <c r="MPM55" s="15"/>
      <c r="MPN55" s="14"/>
      <c r="MPO55" s="15"/>
      <c r="MPP55" s="15"/>
      <c r="MPQ55" s="14"/>
      <c r="MPR55" s="15"/>
      <c r="MPS55" s="15"/>
      <c r="MPT55" s="14"/>
      <c r="MPU55" s="15"/>
      <c r="MPV55" s="15"/>
      <c r="MPW55" s="14"/>
      <c r="MPX55" s="15"/>
      <c r="MPY55" s="15"/>
      <c r="MPZ55" s="14"/>
      <c r="MQA55" s="15"/>
      <c r="MQB55" s="15"/>
      <c r="MQC55" s="14"/>
      <c r="MQD55" s="15"/>
      <c r="MQE55" s="15"/>
      <c r="MQF55" s="14"/>
      <c r="MQG55" s="15"/>
      <c r="MQH55" s="15"/>
      <c r="MQI55" s="14"/>
      <c r="MQJ55" s="15"/>
      <c r="MQK55" s="15"/>
      <c r="MQL55" s="14"/>
      <c r="MQM55" s="15"/>
      <c r="MQN55" s="15"/>
      <c r="MQO55" s="14"/>
      <c r="MQP55" s="15"/>
      <c r="MQQ55" s="15"/>
      <c r="MQR55" s="14"/>
      <c r="MQS55" s="15"/>
      <c r="MQT55" s="15"/>
      <c r="MQU55" s="14"/>
      <c r="MQV55" s="15"/>
      <c r="MQW55" s="15"/>
      <c r="MQX55" s="14"/>
      <c r="MQY55" s="15"/>
      <c r="MQZ55" s="15"/>
      <c r="MRA55" s="14"/>
      <c r="MRB55" s="15"/>
      <c r="MRC55" s="15"/>
      <c r="MRD55" s="14"/>
      <c r="MRE55" s="15"/>
      <c r="MRF55" s="15"/>
      <c r="MRG55" s="14"/>
      <c r="MRH55" s="15"/>
      <c r="MRI55" s="15"/>
      <c r="MRJ55" s="14"/>
      <c r="MRK55" s="15"/>
      <c r="MRL55" s="15"/>
      <c r="MRM55" s="14"/>
      <c r="MRN55" s="15"/>
      <c r="MRO55" s="15"/>
      <c r="MRP55" s="14"/>
      <c r="MRQ55" s="15"/>
      <c r="MRR55" s="15"/>
      <c r="MRS55" s="14"/>
      <c r="MRT55" s="15"/>
      <c r="MRU55" s="15"/>
      <c r="MRV55" s="14"/>
      <c r="MRW55" s="15"/>
      <c r="MRX55" s="15"/>
      <c r="MRY55" s="14"/>
      <c r="MRZ55" s="15"/>
      <c r="MSA55" s="15"/>
      <c r="MSB55" s="14"/>
      <c r="MSC55" s="15"/>
      <c r="MSD55" s="15"/>
      <c r="MSE55" s="14"/>
      <c r="MSF55" s="15"/>
      <c r="MSG55" s="15"/>
      <c r="MSH55" s="14"/>
      <c r="MSI55" s="15"/>
      <c r="MSJ55" s="15"/>
      <c r="MSK55" s="14"/>
      <c r="MSL55" s="15"/>
      <c r="MSM55" s="15"/>
      <c r="MSN55" s="14"/>
      <c r="MSO55" s="15"/>
      <c r="MSP55" s="15"/>
      <c r="MSQ55" s="14"/>
      <c r="MSR55" s="15"/>
      <c r="MSS55" s="15"/>
      <c r="MST55" s="14"/>
      <c r="MSU55" s="15"/>
      <c r="MSV55" s="15"/>
      <c r="MSW55" s="14"/>
      <c r="MSX55" s="15"/>
      <c r="MSY55" s="15"/>
      <c r="MSZ55" s="14"/>
      <c r="MTA55" s="15"/>
      <c r="MTB55" s="15"/>
      <c r="MTC55" s="14"/>
      <c r="MTD55" s="15"/>
      <c r="MTE55" s="15"/>
      <c r="MTF55" s="14"/>
      <c r="MTG55" s="15"/>
      <c r="MTH55" s="15"/>
      <c r="MTI55" s="14"/>
      <c r="MTJ55" s="15"/>
      <c r="MTK55" s="15"/>
      <c r="MTL55" s="14"/>
      <c r="MTM55" s="15"/>
      <c r="MTN55" s="15"/>
      <c r="MTO55" s="14"/>
      <c r="MTP55" s="15"/>
      <c r="MTQ55" s="15"/>
      <c r="MTR55" s="14"/>
      <c r="MTS55" s="15"/>
      <c r="MTT55" s="15"/>
      <c r="MTU55" s="14"/>
      <c r="MTV55" s="15"/>
      <c r="MTW55" s="15"/>
      <c r="MTX55" s="14"/>
      <c r="MTY55" s="15"/>
      <c r="MTZ55" s="15"/>
      <c r="MUA55" s="14"/>
      <c r="MUB55" s="15"/>
      <c r="MUC55" s="15"/>
      <c r="MUD55" s="14"/>
      <c r="MUE55" s="15"/>
      <c r="MUF55" s="15"/>
      <c r="MUG55" s="14"/>
      <c r="MUH55" s="15"/>
      <c r="MUI55" s="15"/>
      <c r="MUJ55" s="14"/>
      <c r="MUK55" s="15"/>
      <c r="MUL55" s="15"/>
      <c r="MUM55" s="14"/>
      <c r="MUN55" s="15"/>
      <c r="MUO55" s="15"/>
      <c r="MUP55" s="14"/>
      <c r="MUQ55" s="15"/>
      <c r="MUR55" s="15"/>
      <c r="MUS55" s="14"/>
      <c r="MUT55" s="15"/>
      <c r="MUU55" s="15"/>
      <c r="MUV55" s="14"/>
      <c r="MUW55" s="15"/>
      <c r="MUX55" s="15"/>
      <c r="MUY55" s="14"/>
      <c r="MUZ55" s="15"/>
      <c r="MVA55" s="15"/>
      <c r="MVB55" s="14"/>
      <c r="MVC55" s="15"/>
      <c r="MVD55" s="15"/>
      <c r="MVE55" s="14"/>
      <c r="MVF55" s="15"/>
      <c r="MVG55" s="15"/>
      <c r="MVH55" s="14"/>
      <c r="MVI55" s="15"/>
      <c r="MVJ55" s="15"/>
      <c r="MVK55" s="14"/>
      <c r="MVL55" s="15"/>
      <c r="MVM55" s="15"/>
      <c r="MVN55" s="14"/>
      <c r="MVO55" s="15"/>
      <c r="MVP55" s="15"/>
      <c r="MVQ55" s="14"/>
      <c r="MVR55" s="15"/>
      <c r="MVS55" s="15"/>
      <c r="MVT55" s="14"/>
      <c r="MVU55" s="15"/>
      <c r="MVV55" s="15"/>
      <c r="MVW55" s="14"/>
      <c r="MVX55" s="15"/>
      <c r="MVY55" s="15"/>
      <c r="MVZ55" s="14"/>
      <c r="MWA55" s="15"/>
      <c r="MWB55" s="15"/>
      <c r="MWC55" s="14"/>
      <c r="MWD55" s="15"/>
      <c r="MWE55" s="15"/>
      <c r="MWF55" s="14"/>
      <c r="MWG55" s="15"/>
      <c r="MWH55" s="15"/>
      <c r="MWI55" s="14"/>
      <c r="MWJ55" s="15"/>
      <c r="MWK55" s="15"/>
      <c r="MWL55" s="14"/>
      <c r="MWM55" s="15"/>
      <c r="MWN55" s="15"/>
      <c r="MWO55" s="14"/>
      <c r="MWP55" s="15"/>
      <c r="MWQ55" s="15"/>
      <c r="MWR55" s="14"/>
      <c r="MWS55" s="15"/>
      <c r="MWT55" s="15"/>
      <c r="MWU55" s="14"/>
      <c r="MWV55" s="15"/>
      <c r="MWW55" s="15"/>
      <c r="MWX55" s="14"/>
      <c r="MWY55" s="15"/>
      <c r="MWZ55" s="15"/>
      <c r="MXA55" s="14"/>
      <c r="MXB55" s="15"/>
      <c r="MXC55" s="15"/>
      <c r="MXD55" s="14"/>
      <c r="MXE55" s="15"/>
      <c r="MXF55" s="15"/>
      <c r="MXG55" s="14"/>
      <c r="MXH55" s="15"/>
      <c r="MXI55" s="15"/>
      <c r="MXJ55" s="14"/>
      <c r="MXK55" s="15"/>
      <c r="MXL55" s="15"/>
      <c r="MXM55" s="14"/>
      <c r="MXN55" s="15"/>
      <c r="MXO55" s="15"/>
      <c r="MXP55" s="14"/>
      <c r="MXQ55" s="15"/>
      <c r="MXR55" s="15"/>
      <c r="MXS55" s="14"/>
      <c r="MXT55" s="15"/>
      <c r="MXU55" s="15"/>
      <c r="MXV55" s="14"/>
      <c r="MXW55" s="15"/>
      <c r="MXX55" s="15"/>
      <c r="MXY55" s="14"/>
      <c r="MXZ55" s="15"/>
      <c r="MYA55" s="15"/>
      <c r="MYB55" s="14"/>
      <c r="MYC55" s="15"/>
      <c r="MYD55" s="15"/>
      <c r="MYE55" s="14"/>
      <c r="MYF55" s="15"/>
      <c r="MYG55" s="15"/>
      <c r="MYH55" s="14"/>
      <c r="MYI55" s="15"/>
      <c r="MYJ55" s="15"/>
      <c r="MYK55" s="14"/>
      <c r="MYL55" s="15"/>
      <c r="MYM55" s="15"/>
      <c r="MYN55" s="14"/>
      <c r="MYO55" s="15"/>
      <c r="MYP55" s="15"/>
      <c r="MYQ55" s="14"/>
      <c r="MYR55" s="15"/>
      <c r="MYS55" s="15"/>
      <c r="MYT55" s="14"/>
      <c r="MYU55" s="15"/>
      <c r="MYV55" s="15"/>
      <c r="MYW55" s="14"/>
      <c r="MYX55" s="15"/>
      <c r="MYY55" s="15"/>
      <c r="MYZ55" s="14"/>
      <c r="MZA55" s="15"/>
      <c r="MZB55" s="15"/>
      <c r="MZC55" s="14"/>
      <c r="MZD55" s="15"/>
      <c r="MZE55" s="15"/>
      <c r="MZF55" s="14"/>
      <c r="MZG55" s="15"/>
      <c r="MZH55" s="15"/>
      <c r="MZI55" s="14"/>
      <c r="MZJ55" s="15"/>
      <c r="MZK55" s="15"/>
      <c r="MZL55" s="14"/>
      <c r="MZM55" s="15"/>
      <c r="MZN55" s="15"/>
      <c r="MZO55" s="14"/>
      <c r="MZP55" s="15"/>
      <c r="MZQ55" s="15"/>
      <c r="MZR55" s="14"/>
      <c r="MZS55" s="15"/>
      <c r="MZT55" s="15"/>
      <c r="MZU55" s="14"/>
      <c r="MZV55" s="15"/>
      <c r="MZW55" s="15"/>
      <c r="MZX55" s="14"/>
      <c r="MZY55" s="15"/>
      <c r="MZZ55" s="15"/>
      <c r="NAA55" s="14"/>
      <c r="NAB55" s="15"/>
      <c r="NAC55" s="15"/>
      <c r="NAD55" s="14"/>
      <c r="NAE55" s="15"/>
      <c r="NAF55" s="15"/>
      <c r="NAG55" s="14"/>
      <c r="NAH55" s="15"/>
      <c r="NAI55" s="15"/>
      <c r="NAJ55" s="14"/>
      <c r="NAK55" s="15"/>
      <c r="NAL55" s="15"/>
      <c r="NAM55" s="14"/>
      <c r="NAN55" s="15"/>
      <c r="NAO55" s="15"/>
      <c r="NAP55" s="14"/>
      <c r="NAQ55" s="15"/>
      <c r="NAR55" s="15"/>
      <c r="NAS55" s="14"/>
      <c r="NAT55" s="15"/>
      <c r="NAU55" s="15"/>
      <c r="NAV55" s="14"/>
      <c r="NAW55" s="15"/>
      <c r="NAX55" s="15"/>
      <c r="NAY55" s="14"/>
      <c r="NAZ55" s="15"/>
      <c r="NBA55" s="15"/>
      <c r="NBB55" s="14"/>
      <c r="NBC55" s="15"/>
      <c r="NBD55" s="15"/>
      <c r="NBE55" s="14"/>
      <c r="NBF55" s="15"/>
      <c r="NBG55" s="15"/>
      <c r="NBH55" s="14"/>
      <c r="NBI55" s="15"/>
      <c r="NBJ55" s="15"/>
      <c r="NBK55" s="14"/>
      <c r="NBL55" s="15"/>
      <c r="NBM55" s="15"/>
      <c r="NBN55" s="14"/>
      <c r="NBO55" s="15"/>
      <c r="NBP55" s="15"/>
      <c r="NBQ55" s="14"/>
      <c r="NBR55" s="15"/>
      <c r="NBS55" s="15"/>
      <c r="NBT55" s="14"/>
      <c r="NBU55" s="15"/>
      <c r="NBV55" s="15"/>
      <c r="NBW55" s="14"/>
      <c r="NBX55" s="15"/>
      <c r="NBY55" s="15"/>
      <c r="NBZ55" s="14"/>
      <c r="NCA55" s="15"/>
      <c r="NCB55" s="15"/>
      <c r="NCC55" s="14"/>
      <c r="NCD55" s="15"/>
      <c r="NCE55" s="15"/>
      <c r="NCF55" s="14"/>
      <c r="NCG55" s="15"/>
      <c r="NCH55" s="15"/>
      <c r="NCI55" s="14"/>
      <c r="NCJ55" s="15"/>
      <c r="NCK55" s="15"/>
      <c r="NCL55" s="14"/>
      <c r="NCM55" s="15"/>
      <c r="NCN55" s="15"/>
      <c r="NCO55" s="14"/>
      <c r="NCP55" s="15"/>
      <c r="NCQ55" s="15"/>
      <c r="NCR55" s="14"/>
      <c r="NCS55" s="15"/>
      <c r="NCT55" s="15"/>
      <c r="NCU55" s="14"/>
      <c r="NCV55" s="15"/>
      <c r="NCW55" s="15"/>
      <c r="NCX55" s="14"/>
      <c r="NCY55" s="15"/>
      <c r="NCZ55" s="15"/>
      <c r="NDA55" s="14"/>
      <c r="NDB55" s="15"/>
      <c r="NDC55" s="15"/>
      <c r="NDD55" s="14"/>
      <c r="NDE55" s="15"/>
      <c r="NDF55" s="15"/>
      <c r="NDG55" s="14"/>
      <c r="NDH55" s="15"/>
      <c r="NDI55" s="15"/>
      <c r="NDJ55" s="14"/>
      <c r="NDK55" s="15"/>
      <c r="NDL55" s="15"/>
      <c r="NDM55" s="14"/>
      <c r="NDN55" s="15"/>
      <c r="NDO55" s="15"/>
      <c r="NDP55" s="14"/>
      <c r="NDQ55" s="15"/>
      <c r="NDR55" s="15"/>
      <c r="NDS55" s="14"/>
      <c r="NDT55" s="15"/>
      <c r="NDU55" s="15"/>
      <c r="NDV55" s="14"/>
      <c r="NDW55" s="15"/>
      <c r="NDX55" s="15"/>
      <c r="NDY55" s="14"/>
      <c r="NDZ55" s="15"/>
      <c r="NEA55" s="15"/>
      <c r="NEB55" s="14"/>
      <c r="NEC55" s="15"/>
      <c r="NED55" s="15"/>
      <c r="NEE55" s="14"/>
      <c r="NEF55" s="15"/>
      <c r="NEG55" s="15"/>
      <c r="NEH55" s="14"/>
      <c r="NEI55" s="15"/>
      <c r="NEJ55" s="15"/>
      <c r="NEK55" s="14"/>
      <c r="NEL55" s="15"/>
      <c r="NEM55" s="15"/>
      <c r="NEN55" s="14"/>
      <c r="NEO55" s="15"/>
      <c r="NEP55" s="15"/>
      <c r="NEQ55" s="14"/>
      <c r="NER55" s="15"/>
      <c r="NES55" s="15"/>
      <c r="NET55" s="14"/>
      <c r="NEU55" s="15"/>
      <c r="NEV55" s="15"/>
      <c r="NEW55" s="14"/>
      <c r="NEX55" s="15"/>
      <c r="NEY55" s="15"/>
      <c r="NEZ55" s="14"/>
      <c r="NFA55" s="15"/>
      <c r="NFB55" s="15"/>
      <c r="NFC55" s="14"/>
      <c r="NFD55" s="15"/>
      <c r="NFE55" s="15"/>
      <c r="NFF55" s="14"/>
      <c r="NFG55" s="15"/>
      <c r="NFH55" s="15"/>
      <c r="NFI55" s="14"/>
      <c r="NFJ55" s="15"/>
      <c r="NFK55" s="15"/>
      <c r="NFL55" s="14"/>
      <c r="NFM55" s="15"/>
      <c r="NFN55" s="15"/>
      <c r="NFO55" s="14"/>
      <c r="NFP55" s="15"/>
      <c r="NFQ55" s="15"/>
      <c r="NFR55" s="14"/>
      <c r="NFS55" s="15"/>
      <c r="NFT55" s="15"/>
      <c r="NFU55" s="14"/>
      <c r="NFV55" s="15"/>
      <c r="NFW55" s="15"/>
      <c r="NFX55" s="14"/>
      <c r="NFY55" s="15"/>
      <c r="NFZ55" s="15"/>
      <c r="NGA55" s="14"/>
      <c r="NGB55" s="15"/>
      <c r="NGC55" s="15"/>
      <c r="NGD55" s="14"/>
      <c r="NGE55" s="15"/>
      <c r="NGF55" s="15"/>
      <c r="NGG55" s="14"/>
      <c r="NGH55" s="15"/>
      <c r="NGI55" s="15"/>
      <c r="NGJ55" s="14"/>
      <c r="NGK55" s="15"/>
      <c r="NGL55" s="15"/>
      <c r="NGM55" s="14"/>
      <c r="NGN55" s="15"/>
      <c r="NGO55" s="15"/>
      <c r="NGP55" s="14"/>
      <c r="NGQ55" s="15"/>
      <c r="NGR55" s="15"/>
      <c r="NGS55" s="14"/>
      <c r="NGT55" s="15"/>
      <c r="NGU55" s="15"/>
      <c r="NGV55" s="14"/>
      <c r="NGW55" s="15"/>
      <c r="NGX55" s="15"/>
      <c r="NGY55" s="14"/>
      <c r="NGZ55" s="15"/>
      <c r="NHA55" s="15"/>
      <c r="NHB55" s="14"/>
      <c r="NHC55" s="15"/>
      <c r="NHD55" s="15"/>
      <c r="NHE55" s="14"/>
      <c r="NHF55" s="15"/>
      <c r="NHG55" s="15"/>
      <c r="NHH55" s="14"/>
      <c r="NHI55" s="15"/>
      <c r="NHJ55" s="15"/>
      <c r="NHK55" s="14"/>
      <c r="NHL55" s="15"/>
      <c r="NHM55" s="15"/>
      <c r="NHN55" s="14"/>
      <c r="NHO55" s="15"/>
      <c r="NHP55" s="15"/>
      <c r="NHQ55" s="14"/>
      <c r="NHR55" s="15"/>
      <c r="NHS55" s="15"/>
      <c r="NHT55" s="14"/>
      <c r="NHU55" s="15"/>
      <c r="NHV55" s="15"/>
      <c r="NHW55" s="14"/>
      <c r="NHX55" s="15"/>
      <c r="NHY55" s="15"/>
      <c r="NHZ55" s="14"/>
      <c r="NIA55" s="15"/>
      <c r="NIB55" s="15"/>
      <c r="NIC55" s="14"/>
      <c r="NID55" s="15"/>
      <c r="NIE55" s="15"/>
      <c r="NIF55" s="14"/>
      <c r="NIG55" s="15"/>
      <c r="NIH55" s="15"/>
      <c r="NII55" s="14"/>
      <c r="NIJ55" s="15"/>
      <c r="NIK55" s="15"/>
      <c r="NIL55" s="14"/>
      <c r="NIM55" s="15"/>
      <c r="NIN55" s="15"/>
      <c r="NIO55" s="14"/>
      <c r="NIP55" s="15"/>
      <c r="NIQ55" s="15"/>
      <c r="NIR55" s="14"/>
      <c r="NIS55" s="15"/>
      <c r="NIT55" s="15"/>
      <c r="NIU55" s="14"/>
      <c r="NIV55" s="15"/>
      <c r="NIW55" s="15"/>
      <c r="NIX55" s="14"/>
      <c r="NIY55" s="15"/>
      <c r="NIZ55" s="15"/>
      <c r="NJA55" s="14"/>
      <c r="NJB55" s="15"/>
      <c r="NJC55" s="15"/>
      <c r="NJD55" s="14"/>
      <c r="NJE55" s="15"/>
      <c r="NJF55" s="15"/>
      <c r="NJG55" s="14"/>
      <c r="NJH55" s="15"/>
      <c r="NJI55" s="15"/>
      <c r="NJJ55" s="14"/>
      <c r="NJK55" s="15"/>
      <c r="NJL55" s="15"/>
      <c r="NJM55" s="14"/>
      <c r="NJN55" s="15"/>
      <c r="NJO55" s="15"/>
      <c r="NJP55" s="14"/>
      <c r="NJQ55" s="15"/>
      <c r="NJR55" s="15"/>
      <c r="NJS55" s="14"/>
      <c r="NJT55" s="15"/>
      <c r="NJU55" s="15"/>
      <c r="NJV55" s="14"/>
      <c r="NJW55" s="15"/>
      <c r="NJX55" s="15"/>
      <c r="NJY55" s="14"/>
      <c r="NJZ55" s="15"/>
      <c r="NKA55" s="15"/>
      <c r="NKB55" s="14"/>
      <c r="NKC55" s="15"/>
      <c r="NKD55" s="15"/>
      <c r="NKE55" s="14"/>
      <c r="NKF55" s="15"/>
      <c r="NKG55" s="15"/>
      <c r="NKH55" s="14"/>
      <c r="NKI55" s="15"/>
      <c r="NKJ55" s="15"/>
      <c r="NKK55" s="14"/>
      <c r="NKL55" s="15"/>
      <c r="NKM55" s="15"/>
      <c r="NKN55" s="14"/>
      <c r="NKO55" s="15"/>
      <c r="NKP55" s="15"/>
      <c r="NKQ55" s="14"/>
      <c r="NKR55" s="15"/>
      <c r="NKS55" s="15"/>
      <c r="NKT55" s="14"/>
      <c r="NKU55" s="15"/>
      <c r="NKV55" s="15"/>
      <c r="NKW55" s="14"/>
      <c r="NKX55" s="15"/>
      <c r="NKY55" s="15"/>
      <c r="NKZ55" s="14"/>
      <c r="NLA55" s="15"/>
      <c r="NLB55" s="15"/>
      <c r="NLC55" s="14"/>
      <c r="NLD55" s="15"/>
      <c r="NLE55" s="15"/>
      <c r="NLF55" s="14"/>
      <c r="NLG55" s="15"/>
      <c r="NLH55" s="15"/>
      <c r="NLI55" s="14"/>
      <c r="NLJ55" s="15"/>
      <c r="NLK55" s="15"/>
      <c r="NLL55" s="14"/>
      <c r="NLM55" s="15"/>
      <c r="NLN55" s="15"/>
      <c r="NLO55" s="14"/>
      <c r="NLP55" s="15"/>
      <c r="NLQ55" s="15"/>
      <c r="NLR55" s="14"/>
      <c r="NLS55" s="15"/>
      <c r="NLT55" s="15"/>
      <c r="NLU55" s="14"/>
      <c r="NLV55" s="15"/>
      <c r="NLW55" s="15"/>
      <c r="NLX55" s="14"/>
      <c r="NLY55" s="15"/>
      <c r="NLZ55" s="15"/>
      <c r="NMA55" s="14"/>
      <c r="NMB55" s="15"/>
      <c r="NMC55" s="15"/>
      <c r="NMD55" s="14"/>
      <c r="NME55" s="15"/>
      <c r="NMF55" s="15"/>
      <c r="NMG55" s="14"/>
      <c r="NMH55" s="15"/>
      <c r="NMI55" s="15"/>
      <c r="NMJ55" s="14"/>
      <c r="NMK55" s="15"/>
      <c r="NML55" s="15"/>
      <c r="NMM55" s="14"/>
      <c r="NMN55" s="15"/>
      <c r="NMO55" s="15"/>
      <c r="NMP55" s="14"/>
      <c r="NMQ55" s="15"/>
      <c r="NMR55" s="15"/>
      <c r="NMS55" s="14"/>
      <c r="NMT55" s="15"/>
      <c r="NMU55" s="15"/>
      <c r="NMV55" s="14"/>
      <c r="NMW55" s="15"/>
      <c r="NMX55" s="15"/>
      <c r="NMY55" s="14"/>
      <c r="NMZ55" s="15"/>
      <c r="NNA55" s="15"/>
      <c r="NNB55" s="14"/>
      <c r="NNC55" s="15"/>
      <c r="NND55" s="15"/>
      <c r="NNE55" s="14"/>
      <c r="NNF55" s="15"/>
      <c r="NNG55" s="15"/>
      <c r="NNH55" s="14"/>
      <c r="NNI55" s="15"/>
      <c r="NNJ55" s="15"/>
      <c r="NNK55" s="14"/>
      <c r="NNL55" s="15"/>
      <c r="NNM55" s="15"/>
      <c r="NNN55" s="14"/>
      <c r="NNO55" s="15"/>
      <c r="NNP55" s="15"/>
      <c r="NNQ55" s="14"/>
      <c r="NNR55" s="15"/>
      <c r="NNS55" s="15"/>
      <c r="NNT55" s="14"/>
      <c r="NNU55" s="15"/>
      <c r="NNV55" s="15"/>
      <c r="NNW55" s="14"/>
      <c r="NNX55" s="15"/>
      <c r="NNY55" s="15"/>
      <c r="NNZ55" s="14"/>
      <c r="NOA55" s="15"/>
      <c r="NOB55" s="15"/>
      <c r="NOC55" s="14"/>
      <c r="NOD55" s="15"/>
      <c r="NOE55" s="15"/>
      <c r="NOF55" s="14"/>
      <c r="NOG55" s="15"/>
      <c r="NOH55" s="15"/>
      <c r="NOI55" s="14"/>
      <c r="NOJ55" s="15"/>
      <c r="NOK55" s="15"/>
      <c r="NOL55" s="14"/>
      <c r="NOM55" s="15"/>
      <c r="NON55" s="15"/>
      <c r="NOO55" s="14"/>
      <c r="NOP55" s="15"/>
      <c r="NOQ55" s="15"/>
      <c r="NOR55" s="14"/>
      <c r="NOS55" s="15"/>
      <c r="NOT55" s="15"/>
      <c r="NOU55" s="14"/>
      <c r="NOV55" s="15"/>
      <c r="NOW55" s="15"/>
      <c r="NOX55" s="14"/>
      <c r="NOY55" s="15"/>
      <c r="NOZ55" s="15"/>
      <c r="NPA55" s="14"/>
      <c r="NPB55" s="15"/>
      <c r="NPC55" s="15"/>
      <c r="NPD55" s="14"/>
      <c r="NPE55" s="15"/>
      <c r="NPF55" s="15"/>
      <c r="NPG55" s="14"/>
      <c r="NPH55" s="15"/>
      <c r="NPI55" s="15"/>
      <c r="NPJ55" s="14"/>
      <c r="NPK55" s="15"/>
      <c r="NPL55" s="15"/>
      <c r="NPM55" s="14"/>
      <c r="NPN55" s="15"/>
      <c r="NPO55" s="15"/>
      <c r="NPP55" s="14"/>
      <c r="NPQ55" s="15"/>
      <c r="NPR55" s="15"/>
      <c r="NPS55" s="14"/>
      <c r="NPT55" s="15"/>
      <c r="NPU55" s="15"/>
      <c r="NPV55" s="14"/>
      <c r="NPW55" s="15"/>
      <c r="NPX55" s="15"/>
      <c r="NPY55" s="14"/>
      <c r="NPZ55" s="15"/>
      <c r="NQA55" s="15"/>
      <c r="NQB55" s="14"/>
      <c r="NQC55" s="15"/>
      <c r="NQD55" s="15"/>
      <c r="NQE55" s="14"/>
      <c r="NQF55" s="15"/>
      <c r="NQG55" s="15"/>
      <c r="NQH55" s="14"/>
      <c r="NQI55" s="15"/>
      <c r="NQJ55" s="15"/>
      <c r="NQK55" s="14"/>
      <c r="NQL55" s="15"/>
      <c r="NQM55" s="15"/>
      <c r="NQN55" s="14"/>
      <c r="NQO55" s="15"/>
      <c r="NQP55" s="15"/>
      <c r="NQQ55" s="14"/>
      <c r="NQR55" s="15"/>
      <c r="NQS55" s="15"/>
      <c r="NQT55" s="14"/>
      <c r="NQU55" s="15"/>
      <c r="NQV55" s="15"/>
      <c r="NQW55" s="14"/>
      <c r="NQX55" s="15"/>
      <c r="NQY55" s="15"/>
      <c r="NQZ55" s="14"/>
      <c r="NRA55" s="15"/>
      <c r="NRB55" s="15"/>
      <c r="NRC55" s="14"/>
      <c r="NRD55" s="15"/>
      <c r="NRE55" s="15"/>
      <c r="NRF55" s="14"/>
      <c r="NRG55" s="15"/>
      <c r="NRH55" s="15"/>
      <c r="NRI55" s="14"/>
      <c r="NRJ55" s="15"/>
      <c r="NRK55" s="15"/>
      <c r="NRL55" s="14"/>
      <c r="NRM55" s="15"/>
      <c r="NRN55" s="15"/>
      <c r="NRO55" s="14"/>
      <c r="NRP55" s="15"/>
      <c r="NRQ55" s="15"/>
      <c r="NRR55" s="14"/>
      <c r="NRS55" s="15"/>
      <c r="NRT55" s="15"/>
      <c r="NRU55" s="14"/>
      <c r="NRV55" s="15"/>
      <c r="NRW55" s="15"/>
      <c r="NRX55" s="14"/>
      <c r="NRY55" s="15"/>
      <c r="NRZ55" s="15"/>
      <c r="NSA55" s="14"/>
      <c r="NSB55" s="15"/>
      <c r="NSC55" s="15"/>
      <c r="NSD55" s="14"/>
      <c r="NSE55" s="15"/>
      <c r="NSF55" s="15"/>
      <c r="NSG55" s="14"/>
      <c r="NSH55" s="15"/>
      <c r="NSI55" s="15"/>
      <c r="NSJ55" s="14"/>
      <c r="NSK55" s="15"/>
      <c r="NSL55" s="15"/>
      <c r="NSM55" s="14"/>
      <c r="NSN55" s="15"/>
      <c r="NSO55" s="15"/>
      <c r="NSP55" s="14"/>
      <c r="NSQ55" s="15"/>
      <c r="NSR55" s="15"/>
      <c r="NSS55" s="14"/>
      <c r="NST55" s="15"/>
      <c r="NSU55" s="15"/>
      <c r="NSV55" s="14"/>
      <c r="NSW55" s="15"/>
      <c r="NSX55" s="15"/>
      <c r="NSY55" s="14"/>
      <c r="NSZ55" s="15"/>
      <c r="NTA55" s="15"/>
      <c r="NTB55" s="14"/>
      <c r="NTC55" s="15"/>
      <c r="NTD55" s="15"/>
      <c r="NTE55" s="14"/>
      <c r="NTF55" s="15"/>
      <c r="NTG55" s="15"/>
      <c r="NTH55" s="14"/>
      <c r="NTI55" s="15"/>
      <c r="NTJ55" s="15"/>
      <c r="NTK55" s="14"/>
      <c r="NTL55" s="15"/>
      <c r="NTM55" s="15"/>
      <c r="NTN55" s="14"/>
      <c r="NTO55" s="15"/>
      <c r="NTP55" s="15"/>
      <c r="NTQ55" s="14"/>
      <c r="NTR55" s="15"/>
      <c r="NTS55" s="15"/>
      <c r="NTT55" s="14"/>
      <c r="NTU55" s="15"/>
      <c r="NTV55" s="15"/>
      <c r="NTW55" s="14"/>
      <c r="NTX55" s="15"/>
      <c r="NTY55" s="15"/>
      <c r="NTZ55" s="14"/>
      <c r="NUA55" s="15"/>
      <c r="NUB55" s="15"/>
      <c r="NUC55" s="14"/>
      <c r="NUD55" s="15"/>
      <c r="NUE55" s="15"/>
      <c r="NUF55" s="14"/>
      <c r="NUG55" s="15"/>
      <c r="NUH55" s="15"/>
      <c r="NUI55" s="14"/>
      <c r="NUJ55" s="15"/>
      <c r="NUK55" s="15"/>
      <c r="NUL55" s="14"/>
      <c r="NUM55" s="15"/>
      <c r="NUN55" s="15"/>
      <c r="NUO55" s="14"/>
      <c r="NUP55" s="15"/>
      <c r="NUQ55" s="15"/>
      <c r="NUR55" s="14"/>
      <c r="NUS55" s="15"/>
      <c r="NUT55" s="15"/>
      <c r="NUU55" s="14"/>
      <c r="NUV55" s="15"/>
      <c r="NUW55" s="15"/>
      <c r="NUX55" s="14"/>
      <c r="NUY55" s="15"/>
      <c r="NUZ55" s="15"/>
      <c r="NVA55" s="14"/>
      <c r="NVB55" s="15"/>
      <c r="NVC55" s="15"/>
      <c r="NVD55" s="14"/>
      <c r="NVE55" s="15"/>
      <c r="NVF55" s="15"/>
      <c r="NVG55" s="14"/>
      <c r="NVH55" s="15"/>
      <c r="NVI55" s="15"/>
      <c r="NVJ55" s="14"/>
      <c r="NVK55" s="15"/>
      <c r="NVL55" s="15"/>
      <c r="NVM55" s="14"/>
      <c r="NVN55" s="15"/>
      <c r="NVO55" s="15"/>
      <c r="NVP55" s="14"/>
      <c r="NVQ55" s="15"/>
      <c r="NVR55" s="15"/>
      <c r="NVS55" s="14"/>
      <c r="NVT55" s="15"/>
      <c r="NVU55" s="15"/>
      <c r="NVV55" s="14"/>
      <c r="NVW55" s="15"/>
      <c r="NVX55" s="15"/>
      <c r="NVY55" s="14"/>
      <c r="NVZ55" s="15"/>
      <c r="NWA55" s="15"/>
      <c r="NWB55" s="14"/>
      <c r="NWC55" s="15"/>
      <c r="NWD55" s="15"/>
      <c r="NWE55" s="14"/>
      <c r="NWF55" s="15"/>
      <c r="NWG55" s="15"/>
      <c r="NWH55" s="14"/>
      <c r="NWI55" s="15"/>
      <c r="NWJ55" s="15"/>
      <c r="NWK55" s="14"/>
      <c r="NWL55" s="15"/>
      <c r="NWM55" s="15"/>
      <c r="NWN55" s="14"/>
      <c r="NWO55" s="15"/>
      <c r="NWP55" s="15"/>
      <c r="NWQ55" s="14"/>
      <c r="NWR55" s="15"/>
      <c r="NWS55" s="15"/>
      <c r="NWT55" s="14"/>
      <c r="NWU55" s="15"/>
      <c r="NWV55" s="15"/>
      <c r="NWW55" s="14"/>
      <c r="NWX55" s="15"/>
      <c r="NWY55" s="15"/>
      <c r="NWZ55" s="14"/>
      <c r="NXA55" s="15"/>
      <c r="NXB55" s="15"/>
      <c r="NXC55" s="14"/>
      <c r="NXD55" s="15"/>
      <c r="NXE55" s="15"/>
      <c r="NXF55" s="14"/>
      <c r="NXG55" s="15"/>
      <c r="NXH55" s="15"/>
      <c r="NXI55" s="14"/>
      <c r="NXJ55" s="15"/>
      <c r="NXK55" s="15"/>
      <c r="NXL55" s="14"/>
      <c r="NXM55" s="15"/>
      <c r="NXN55" s="15"/>
      <c r="NXO55" s="14"/>
      <c r="NXP55" s="15"/>
      <c r="NXQ55" s="15"/>
      <c r="NXR55" s="14"/>
      <c r="NXS55" s="15"/>
      <c r="NXT55" s="15"/>
      <c r="NXU55" s="14"/>
      <c r="NXV55" s="15"/>
      <c r="NXW55" s="15"/>
      <c r="NXX55" s="14"/>
      <c r="NXY55" s="15"/>
      <c r="NXZ55" s="15"/>
      <c r="NYA55" s="14"/>
      <c r="NYB55" s="15"/>
      <c r="NYC55" s="15"/>
      <c r="NYD55" s="14"/>
      <c r="NYE55" s="15"/>
      <c r="NYF55" s="15"/>
      <c r="NYG55" s="14"/>
      <c r="NYH55" s="15"/>
      <c r="NYI55" s="15"/>
      <c r="NYJ55" s="14"/>
      <c r="NYK55" s="15"/>
      <c r="NYL55" s="15"/>
      <c r="NYM55" s="14"/>
      <c r="NYN55" s="15"/>
      <c r="NYO55" s="15"/>
      <c r="NYP55" s="14"/>
      <c r="NYQ55" s="15"/>
      <c r="NYR55" s="15"/>
      <c r="NYS55" s="14"/>
      <c r="NYT55" s="15"/>
      <c r="NYU55" s="15"/>
      <c r="NYV55" s="14"/>
      <c r="NYW55" s="15"/>
      <c r="NYX55" s="15"/>
      <c r="NYY55" s="14"/>
      <c r="NYZ55" s="15"/>
      <c r="NZA55" s="15"/>
      <c r="NZB55" s="14"/>
      <c r="NZC55" s="15"/>
      <c r="NZD55" s="15"/>
      <c r="NZE55" s="14"/>
      <c r="NZF55" s="15"/>
      <c r="NZG55" s="15"/>
      <c r="NZH55" s="14"/>
      <c r="NZI55" s="15"/>
      <c r="NZJ55" s="15"/>
      <c r="NZK55" s="14"/>
      <c r="NZL55" s="15"/>
      <c r="NZM55" s="15"/>
      <c r="NZN55" s="14"/>
      <c r="NZO55" s="15"/>
      <c r="NZP55" s="15"/>
      <c r="NZQ55" s="14"/>
      <c r="NZR55" s="15"/>
      <c r="NZS55" s="15"/>
      <c r="NZT55" s="14"/>
      <c r="NZU55" s="15"/>
      <c r="NZV55" s="15"/>
      <c r="NZW55" s="14"/>
      <c r="NZX55" s="15"/>
      <c r="NZY55" s="15"/>
      <c r="NZZ55" s="14"/>
      <c r="OAA55" s="15"/>
      <c r="OAB55" s="15"/>
      <c r="OAC55" s="14"/>
      <c r="OAD55" s="15"/>
      <c r="OAE55" s="15"/>
      <c r="OAF55" s="14"/>
      <c r="OAG55" s="15"/>
      <c r="OAH55" s="15"/>
      <c r="OAI55" s="14"/>
      <c r="OAJ55" s="15"/>
      <c r="OAK55" s="15"/>
      <c r="OAL55" s="14"/>
      <c r="OAM55" s="15"/>
      <c r="OAN55" s="15"/>
      <c r="OAO55" s="14"/>
      <c r="OAP55" s="15"/>
      <c r="OAQ55" s="15"/>
      <c r="OAR55" s="14"/>
      <c r="OAS55" s="15"/>
      <c r="OAT55" s="15"/>
      <c r="OAU55" s="14"/>
      <c r="OAV55" s="15"/>
      <c r="OAW55" s="15"/>
      <c r="OAX55" s="14"/>
      <c r="OAY55" s="15"/>
      <c r="OAZ55" s="15"/>
      <c r="OBA55" s="14"/>
      <c r="OBB55" s="15"/>
      <c r="OBC55" s="15"/>
      <c r="OBD55" s="14"/>
      <c r="OBE55" s="15"/>
      <c r="OBF55" s="15"/>
      <c r="OBG55" s="14"/>
      <c r="OBH55" s="15"/>
      <c r="OBI55" s="15"/>
      <c r="OBJ55" s="14"/>
      <c r="OBK55" s="15"/>
      <c r="OBL55" s="15"/>
      <c r="OBM55" s="14"/>
      <c r="OBN55" s="15"/>
      <c r="OBO55" s="15"/>
      <c r="OBP55" s="14"/>
      <c r="OBQ55" s="15"/>
      <c r="OBR55" s="15"/>
      <c r="OBS55" s="14"/>
      <c r="OBT55" s="15"/>
      <c r="OBU55" s="15"/>
      <c r="OBV55" s="14"/>
      <c r="OBW55" s="15"/>
      <c r="OBX55" s="15"/>
      <c r="OBY55" s="14"/>
      <c r="OBZ55" s="15"/>
      <c r="OCA55" s="15"/>
      <c r="OCB55" s="14"/>
      <c r="OCC55" s="15"/>
      <c r="OCD55" s="15"/>
      <c r="OCE55" s="14"/>
      <c r="OCF55" s="15"/>
      <c r="OCG55" s="15"/>
      <c r="OCH55" s="14"/>
      <c r="OCI55" s="15"/>
      <c r="OCJ55" s="15"/>
      <c r="OCK55" s="14"/>
      <c r="OCL55" s="15"/>
      <c r="OCM55" s="15"/>
      <c r="OCN55" s="14"/>
      <c r="OCO55" s="15"/>
      <c r="OCP55" s="15"/>
      <c r="OCQ55" s="14"/>
      <c r="OCR55" s="15"/>
      <c r="OCS55" s="15"/>
      <c r="OCT55" s="14"/>
      <c r="OCU55" s="15"/>
      <c r="OCV55" s="15"/>
      <c r="OCW55" s="14"/>
      <c r="OCX55" s="15"/>
      <c r="OCY55" s="15"/>
      <c r="OCZ55" s="14"/>
      <c r="ODA55" s="15"/>
      <c r="ODB55" s="15"/>
      <c r="ODC55" s="14"/>
      <c r="ODD55" s="15"/>
      <c r="ODE55" s="15"/>
      <c r="ODF55" s="14"/>
      <c r="ODG55" s="15"/>
      <c r="ODH55" s="15"/>
      <c r="ODI55" s="14"/>
      <c r="ODJ55" s="15"/>
      <c r="ODK55" s="15"/>
      <c r="ODL55" s="14"/>
      <c r="ODM55" s="15"/>
      <c r="ODN55" s="15"/>
      <c r="ODO55" s="14"/>
      <c r="ODP55" s="15"/>
      <c r="ODQ55" s="15"/>
      <c r="ODR55" s="14"/>
      <c r="ODS55" s="15"/>
      <c r="ODT55" s="15"/>
      <c r="ODU55" s="14"/>
      <c r="ODV55" s="15"/>
      <c r="ODW55" s="15"/>
      <c r="ODX55" s="14"/>
      <c r="ODY55" s="15"/>
      <c r="ODZ55" s="15"/>
      <c r="OEA55" s="14"/>
      <c r="OEB55" s="15"/>
      <c r="OEC55" s="15"/>
      <c r="OED55" s="14"/>
      <c r="OEE55" s="15"/>
      <c r="OEF55" s="15"/>
      <c r="OEG55" s="14"/>
      <c r="OEH55" s="15"/>
      <c r="OEI55" s="15"/>
      <c r="OEJ55" s="14"/>
      <c r="OEK55" s="15"/>
      <c r="OEL55" s="15"/>
      <c r="OEM55" s="14"/>
      <c r="OEN55" s="15"/>
      <c r="OEO55" s="15"/>
      <c r="OEP55" s="14"/>
      <c r="OEQ55" s="15"/>
      <c r="OER55" s="15"/>
      <c r="OES55" s="14"/>
      <c r="OET55" s="15"/>
      <c r="OEU55" s="15"/>
      <c r="OEV55" s="14"/>
      <c r="OEW55" s="15"/>
      <c r="OEX55" s="15"/>
      <c r="OEY55" s="14"/>
      <c r="OEZ55" s="15"/>
      <c r="OFA55" s="15"/>
      <c r="OFB55" s="14"/>
      <c r="OFC55" s="15"/>
      <c r="OFD55" s="15"/>
      <c r="OFE55" s="14"/>
      <c r="OFF55" s="15"/>
      <c r="OFG55" s="15"/>
      <c r="OFH55" s="14"/>
      <c r="OFI55" s="15"/>
      <c r="OFJ55" s="15"/>
      <c r="OFK55" s="14"/>
      <c r="OFL55" s="15"/>
      <c r="OFM55" s="15"/>
      <c r="OFN55" s="14"/>
      <c r="OFO55" s="15"/>
      <c r="OFP55" s="15"/>
      <c r="OFQ55" s="14"/>
      <c r="OFR55" s="15"/>
      <c r="OFS55" s="15"/>
      <c r="OFT55" s="14"/>
      <c r="OFU55" s="15"/>
      <c r="OFV55" s="15"/>
      <c r="OFW55" s="14"/>
      <c r="OFX55" s="15"/>
      <c r="OFY55" s="15"/>
      <c r="OFZ55" s="14"/>
      <c r="OGA55" s="15"/>
      <c r="OGB55" s="15"/>
      <c r="OGC55" s="14"/>
      <c r="OGD55" s="15"/>
      <c r="OGE55" s="15"/>
      <c r="OGF55" s="14"/>
      <c r="OGG55" s="15"/>
      <c r="OGH55" s="15"/>
      <c r="OGI55" s="14"/>
      <c r="OGJ55" s="15"/>
      <c r="OGK55" s="15"/>
      <c r="OGL55" s="14"/>
      <c r="OGM55" s="15"/>
      <c r="OGN55" s="15"/>
      <c r="OGO55" s="14"/>
      <c r="OGP55" s="15"/>
      <c r="OGQ55" s="15"/>
      <c r="OGR55" s="14"/>
      <c r="OGS55" s="15"/>
      <c r="OGT55" s="15"/>
      <c r="OGU55" s="14"/>
      <c r="OGV55" s="15"/>
      <c r="OGW55" s="15"/>
      <c r="OGX55" s="14"/>
      <c r="OGY55" s="15"/>
      <c r="OGZ55" s="15"/>
      <c r="OHA55" s="14"/>
      <c r="OHB55" s="15"/>
      <c r="OHC55" s="15"/>
      <c r="OHD55" s="14"/>
      <c r="OHE55" s="15"/>
      <c r="OHF55" s="15"/>
      <c r="OHG55" s="14"/>
      <c r="OHH55" s="15"/>
      <c r="OHI55" s="15"/>
      <c r="OHJ55" s="14"/>
      <c r="OHK55" s="15"/>
      <c r="OHL55" s="15"/>
      <c r="OHM55" s="14"/>
      <c r="OHN55" s="15"/>
      <c r="OHO55" s="15"/>
      <c r="OHP55" s="14"/>
      <c r="OHQ55" s="15"/>
      <c r="OHR55" s="15"/>
      <c r="OHS55" s="14"/>
      <c r="OHT55" s="15"/>
      <c r="OHU55" s="15"/>
      <c r="OHV55" s="14"/>
      <c r="OHW55" s="15"/>
      <c r="OHX55" s="15"/>
      <c r="OHY55" s="14"/>
      <c r="OHZ55" s="15"/>
      <c r="OIA55" s="15"/>
      <c r="OIB55" s="14"/>
      <c r="OIC55" s="15"/>
      <c r="OID55" s="15"/>
      <c r="OIE55" s="14"/>
      <c r="OIF55" s="15"/>
      <c r="OIG55" s="15"/>
      <c r="OIH55" s="14"/>
      <c r="OII55" s="15"/>
      <c r="OIJ55" s="15"/>
      <c r="OIK55" s="14"/>
      <c r="OIL55" s="15"/>
      <c r="OIM55" s="15"/>
      <c r="OIN55" s="14"/>
      <c r="OIO55" s="15"/>
      <c r="OIP55" s="15"/>
      <c r="OIQ55" s="14"/>
      <c r="OIR55" s="15"/>
      <c r="OIS55" s="15"/>
      <c r="OIT55" s="14"/>
      <c r="OIU55" s="15"/>
      <c r="OIV55" s="15"/>
      <c r="OIW55" s="14"/>
      <c r="OIX55" s="15"/>
      <c r="OIY55" s="15"/>
      <c r="OIZ55" s="14"/>
      <c r="OJA55" s="15"/>
      <c r="OJB55" s="15"/>
      <c r="OJC55" s="14"/>
      <c r="OJD55" s="15"/>
      <c r="OJE55" s="15"/>
      <c r="OJF55" s="14"/>
      <c r="OJG55" s="15"/>
      <c r="OJH55" s="15"/>
      <c r="OJI55" s="14"/>
      <c r="OJJ55" s="15"/>
      <c r="OJK55" s="15"/>
      <c r="OJL55" s="14"/>
      <c r="OJM55" s="15"/>
      <c r="OJN55" s="15"/>
      <c r="OJO55" s="14"/>
      <c r="OJP55" s="15"/>
      <c r="OJQ55" s="15"/>
      <c r="OJR55" s="14"/>
      <c r="OJS55" s="15"/>
      <c r="OJT55" s="15"/>
      <c r="OJU55" s="14"/>
      <c r="OJV55" s="15"/>
      <c r="OJW55" s="15"/>
      <c r="OJX55" s="14"/>
      <c r="OJY55" s="15"/>
      <c r="OJZ55" s="15"/>
      <c r="OKA55" s="14"/>
      <c r="OKB55" s="15"/>
      <c r="OKC55" s="15"/>
      <c r="OKD55" s="14"/>
      <c r="OKE55" s="15"/>
      <c r="OKF55" s="15"/>
      <c r="OKG55" s="14"/>
      <c r="OKH55" s="15"/>
      <c r="OKI55" s="15"/>
      <c r="OKJ55" s="14"/>
      <c r="OKK55" s="15"/>
      <c r="OKL55" s="15"/>
      <c r="OKM55" s="14"/>
      <c r="OKN55" s="15"/>
      <c r="OKO55" s="15"/>
      <c r="OKP55" s="14"/>
      <c r="OKQ55" s="15"/>
      <c r="OKR55" s="15"/>
      <c r="OKS55" s="14"/>
      <c r="OKT55" s="15"/>
      <c r="OKU55" s="15"/>
      <c r="OKV55" s="14"/>
      <c r="OKW55" s="15"/>
      <c r="OKX55" s="15"/>
      <c r="OKY55" s="14"/>
      <c r="OKZ55" s="15"/>
      <c r="OLA55" s="15"/>
      <c r="OLB55" s="14"/>
      <c r="OLC55" s="15"/>
      <c r="OLD55" s="15"/>
      <c r="OLE55" s="14"/>
      <c r="OLF55" s="15"/>
      <c r="OLG55" s="15"/>
      <c r="OLH55" s="14"/>
      <c r="OLI55" s="15"/>
      <c r="OLJ55" s="15"/>
      <c r="OLK55" s="14"/>
      <c r="OLL55" s="15"/>
      <c r="OLM55" s="15"/>
      <c r="OLN55" s="14"/>
      <c r="OLO55" s="15"/>
      <c r="OLP55" s="15"/>
      <c r="OLQ55" s="14"/>
      <c r="OLR55" s="15"/>
      <c r="OLS55" s="15"/>
      <c r="OLT55" s="14"/>
      <c r="OLU55" s="15"/>
      <c r="OLV55" s="15"/>
      <c r="OLW55" s="14"/>
      <c r="OLX55" s="15"/>
      <c r="OLY55" s="15"/>
      <c r="OLZ55" s="14"/>
      <c r="OMA55" s="15"/>
      <c r="OMB55" s="15"/>
      <c r="OMC55" s="14"/>
      <c r="OMD55" s="15"/>
      <c r="OME55" s="15"/>
      <c r="OMF55" s="14"/>
      <c r="OMG55" s="15"/>
      <c r="OMH55" s="15"/>
      <c r="OMI55" s="14"/>
      <c r="OMJ55" s="15"/>
      <c r="OMK55" s="15"/>
      <c r="OML55" s="14"/>
      <c r="OMM55" s="15"/>
      <c r="OMN55" s="15"/>
      <c r="OMO55" s="14"/>
      <c r="OMP55" s="15"/>
      <c r="OMQ55" s="15"/>
      <c r="OMR55" s="14"/>
      <c r="OMS55" s="15"/>
      <c r="OMT55" s="15"/>
      <c r="OMU55" s="14"/>
      <c r="OMV55" s="15"/>
      <c r="OMW55" s="15"/>
      <c r="OMX55" s="14"/>
      <c r="OMY55" s="15"/>
      <c r="OMZ55" s="15"/>
      <c r="ONA55" s="14"/>
      <c r="ONB55" s="15"/>
      <c r="ONC55" s="15"/>
      <c r="OND55" s="14"/>
      <c r="ONE55" s="15"/>
      <c r="ONF55" s="15"/>
      <c r="ONG55" s="14"/>
      <c r="ONH55" s="15"/>
      <c r="ONI55" s="15"/>
      <c r="ONJ55" s="14"/>
      <c r="ONK55" s="15"/>
      <c r="ONL55" s="15"/>
      <c r="ONM55" s="14"/>
      <c r="ONN55" s="15"/>
      <c r="ONO55" s="15"/>
      <c r="ONP55" s="14"/>
      <c r="ONQ55" s="15"/>
      <c r="ONR55" s="15"/>
      <c r="ONS55" s="14"/>
      <c r="ONT55" s="15"/>
      <c r="ONU55" s="15"/>
      <c r="ONV55" s="14"/>
      <c r="ONW55" s="15"/>
      <c r="ONX55" s="15"/>
      <c r="ONY55" s="14"/>
      <c r="ONZ55" s="15"/>
      <c r="OOA55" s="15"/>
      <c r="OOB55" s="14"/>
      <c r="OOC55" s="15"/>
      <c r="OOD55" s="15"/>
      <c r="OOE55" s="14"/>
      <c r="OOF55" s="15"/>
      <c r="OOG55" s="15"/>
      <c r="OOH55" s="14"/>
      <c r="OOI55" s="15"/>
      <c r="OOJ55" s="15"/>
      <c r="OOK55" s="14"/>
      <c r="OOL55" s="15"/>
      <c r="OOM55" s="15"/>
      <c r="OON55" s="14"/>
      <c r="OOO55" s="15"/>
      <c r="OOP55" s="15"/>
      <c r="OOQ55" s="14"/>
      <c r="OOR55" s="15"/>
      <c r="OOS55" s="15"/>
      <c r="OOT55" s="14"/>
      <c r="OOU55" s="15"/>
      <c r="OOV55" s="15"/>
      <c r="OOW55" s="14"/>
      <c r="OOX55" s="15"/>
      <c r="OOY55" s="15"/>
      <c r="OOZ55" s="14"/>
      <c r="OPA55" s="15"/>
      <c r="OPB55" s="15"/>
      <c r="OPC55" s="14"/>
      <c r="OPD55" s="15"/>
      <c r="OPE55" s="15"/>
      <c r="OPF55" s="14"/>
      <c r="OPG55" s="15"/>
      <c r="OPH55" s="15"/>
      <c r="OPI55" s="14"/>
      <c r="OPJ55" s="15"/>
      <c r="OPK55" s="15"/>
      <c r="OPL55" s="14"/>
      <c r="OPM55" s="15"/>
      <c r="OPN55" s="15"/>
      <c r="OPO55" s="14"/>
      <c r="OPP55" s="15"/>
      <c r="OPQ55" s="15"/>
      <c r="OPR55" s="14"/>
      <c r="OPS55" s="15"/>
      <c r="OPT55" s="15"/>
      <c r="OPU55" s="14"/>
      <c r="OPV55" s="15"/>
      <c r="OPW55" s="15"/>
      <c r="OPX55" s="14"/>
      <c r="OPY55" s="15"/>
      <c r="OPZ55" s="15"/>
      <c r="OQA55" s="14"/>
      <c r="OQB55" s="15"/>
      <c r="OQC55" s="15"/>
      <c r="OQD55" s="14"/>
      <c r="OQE55" s="15"/>
      <c r="OQF55" s="15"/>
      <c r="OQG55" s="14"/>
      <c r="OQH55" s="15"/>
      <c r="OQI55" s="15"/>
      <c r="OQJ55" s="14"/>
      <c r="OQK55" s="15"/>
      <c r="OQL55" s="15"/>
      <c r="OQM55" s="14"/>
      <c r="OQN55" s="15"/>
      <c r="OQO55" s="15"/>
      <c r="OQP55" s="14"/>
      <c r="OQQ55" s="15"/>
      <c r="OQR55" s="15"/>
      <c r="OQS55" s="14"/>
      <c r="OQT55" s="15"/>
      <c r="OQU55" s="15"/>
      <c r="OQV55" s="14"/>
      <c r="OQW55" s="15"/>
      <c r="OQX55" s="15"/>
      <c r="OQY55" s="14"/>
      <c r="OQZ55" s="15"/>
      <c r="ORA55" s="15"/>
      <c r="ORB55" s="14"/>
      <c r="ORC55" s="15"/>
      <c r="ORD55" s="15"/>
      <c r="ORE55" s="14"/>
      <c r="ORF55" s="15"/>
      <c r="ORG55" s="15"/>
      <c r="ORH55" s="14"/>
      <c r="ORI55" s="15"/>
      <c r="ORJ55" s="15"/>
      <c r="ORK55" s="14"/>
      <c r="ORL55" s="15"/>
      <c r="ORM55" s="15"/>
      <c r="ORN55" s="14"/>
      <c r="ORO55" s="15"/>
      <c r="ORP55" s="15"/>
      <c r="ORQ55" s="14"/>
      <c r="ORR55" s="15"/>
      <c r="ORS55" s="15"/>
      <c r="ORT55" s="14"/>
      <c r="ORU55" s="15"/>
      <c r="ORV55" s="15"/>
      <c r="ORW55" s="14"/>
      <c r="ORX55" s="15"/>
      <c r="ORY55" s="15"/>
      <c r="ORZ55" s="14"/>
      <c r="OSA55" s="15"/>
      <c r="OSB55" s="15"/>
      <c r="OSC55" s="14"/>
      <c r="OSD55" s="15"/>
      <c r="OSE55" s="15"/>
      <c r="OSF55" s="14"/>
      <c r="OSG55" s="15"/>
      <c r="OSH55" s="15"/>
      <c r="OSI55" s="14"/>
      <c r="OSJ55" s="15"/>
      <c r="OSK55" s="15"/>
      <c r="OSL55" s="14"/>
      <c r="OSM55" s="15"/>
      <c r="OSN55" s="15"/>
      <c r="OSO55" s="14"/>
      <c r="OSP55" s="15"/>
      <c r="OSQ55" s="15"/>
      <c r="OSR55" s="14"/>
      <c r="OSS55" s="15"/>
      <c r="OST55" s="15"/>
      <c r="OSU55" s="14"/>
      <c r="OSV55" s="15"/>
      <c r="OSW55" s="15"/>
      <c r="OSX55" s="14"/>
      <c r="OSY55" s="15"/>
      <c r="OSZ55" s="15"/>
      <c r="OTA55" s="14"/>
      <c r="OTB55" s="15"/>
      <c r="OTC55" s="15"/>
      <c r="OTD55" s="14"/>
      <c r="OTE55" s="15"/>
      <c r="OTF55" s="15"/>
      <c r="OTG55" s="14"/>
      <c r="OTH55" s="15"/>
      <c r="OTI55" s="15"/>
      <c r="OTJ55" s="14"/>
      <c r="OTK55" s="15"/>
      <c r="OTL55" s="15"/>
      <c r="OTM55" s="14"/>
      <c r="OTN55" s="15"/>
      <c r="OTO55" s="15"/>
      <c r="OTP55" s="14"/>
      <c r="OTQ55" s="15"/>
      <c r="OTR55" s="15"/>
      <c r="OTS55" s="14"/>
      <c r="OTT55" s="15"/>
      <c r="OTU55" s="15"/>
      <c r="OTV55" s="14"/>
      <c r="OTW55" s="15"/>
      <c r="OTX55" s="15"/>
      <c r="OTY55" s="14"/>
      <c r="OTZ55" s="15"/>
      <c r="OUA55" s="15"/>
      <c r="OUB55" s="14"/>
      <c r="OUC55" s="15"/>
      <c r="OUD55" s="15"/>
      <c r="OUE55" s="14"/>
      <c r="OUF55" s="15"/>
      <c r="OUG55" s="15"/>
      <c r="OUH55" s="14"/>
      <c r="OUI55" s="15"/>
      <c r="OUJ55" s="15"/>
      <c r="OUK55" s="14"/>
      <c r="OUL55" s="15"/>
      <c r="OUM55" s="15"/>
      <c r="OUN55" s="14"/>
      <c r="OUO55" s="15"/>
      <c r="OUP55" s="15"/>
      <c r="OUQ55" s="14"/>
      <c r="OUR55" s="15"/>
      <c r="OUS55" s="15"/>
      <c r="OUT55" s="14"/>
      <c r="OUU55" s="15"/>
      <c r="OUV55" s="15"/>
      <c r="OUW55" s="14"/>
      <c r="OUX55" s="15"/>
      <c r="OUY55" s="15"/>
      <c r="OUZ55" s="14"/>
      <c r="OVA55" s="15"/>
      <c r="OVB55" s="15"/>
      <c r="OVC55" s="14"/>
      <c r="OVD55" s="15"/>
      <c r="OVE55" s="15"/>
      <c r="OVF55" s="14"/>
      <c r="OVG55" s="15"/>
      <c r="OVH55" s="15"/>
      <c r="OVI55" s="14"/>
      <c r="OVJ55" s="15"/>
      <c r="OVK55" s="15"/>
      <c r="OVL55" s="14"/>
      <c r="OVM55" s="15"/>
      <c r="OVN55" s="15"/>
      <c r="OVO55" s="14"/>
      <c r="OVP55" s="15"/>
      <c r="OVQ55" s="15"/>
      <c r="OVR55" s="14"/>
      <c r="OVS55" s="15"/>
      <c r="OVT55" s="15"/>
      <c r="OVU55" s="14"/>
      <c r="OVV55" s="15"/>
      <c r="OVW55" s="15"/>
      <c r="OVX55" s="14"/>
      <c r="OVY55" s="15"/>
      <c r="OVZ55" s="15"/>
      <c r="OWA55" s="14"/>
      <c r="OWB55" s="15"/>
      <c r="OWC55" s="15"/>
      <c r="OWD55" s="14"/>
      <c r="OWE55" s="15"/>
      <c r="OWF55" s="15"/>
      <c r="OWG55" s="14"/>
      <c r="OWH55" s="15"/>
      <c r="OWI55" s="15"/>
      <c r="OWJ55" s="14"/>
      <c r="OWK55" s="15"/>
      <c r="OWL55" s="15"/>
      <c r="OWM55" s="14"/>
      <c r="OWN55" s="15"/>
      <c r="OWO55" s="15"/>
      <c r="OWP55" s="14"/>
      <c r="OWQ55" s="15"/>
      <c r="OWR55" s="15"/>
      <c r="OWS55" s="14"/>
      <c r="OWT55" s="15"/>
      <c r="OWU55" s="15"/>
      <c r="OWV55" s="14"/>
      <c r="OWW55" s="15"/>
      <c r="OWX55" s="15"/>
      <c r="OWY55" s="14"/>
      <c r="OWZ55" s="15"/>
      <c r="OXA55" s="15"/>
      <c r="OXB55" s="14"/>
      <c r="OXC55" s="15"/>
      <c r="OXD55" s="15"/>
      <c r="OXE55" s="14"/>
      <c r="OXF55" s="15"/>
      <c r="OXG55" s="15"/>
      <c r="OXH55" s="14"/>
      <c r="OXI55" s="15"/>
      <c r="OXJ55" s="15"/>
      <c r="OXK55" s="14"/>
      <c r="OXL55" s="15"/>
      <c r="OXM55" s="15"/>
      <c r="OXN55" s="14"/>
      <c r="OXO55" s="15"/>
      <c r="OXP55" s="15"/>
      <c r="OXQ55" s="14"/>
      <c r="OXR55" s="15"/>
      <c r="OXS55" s="15"/>
      <c r="OXT55" s="14"/>
      <c r="OXU55" s="15"/>
      <c r="OXV55" s="15"/>
      <c r="OXW55" s="14"/>
      <c r="OXX55" s="15"/>
      <c r="OXY55" s="15"/>
      <c r="OXZ55" s="14"/>
      <c r="OYA55" s="15"/>
      <c r="OYB55" s="15"/>
      <c r="OYC55" s="14"/>
      <c r="OYD55" s="15"/>
      <c r="OYE55" s="15"/>
      <c r="OYF55" s="14"/>
      <c r="OYG55" s="15"/>
      <c r="OYH55" s="15"/>
      <c r="OYI55" s="14"/>
      <c r="OYJ55" s="15"/>
      <c r="OYK55" s="15"/>
      <c r="OYL55" s="14"/>
      <c r="OYM55" s="15"/>
      <c r="OYN55" s="15"/>
      <c r="OYO55" s="14"/>
      <c r="OYP55" s="15"/>
      <c r="OYQ55" s="15"/>
      <c r="OYR55" s="14"/>
      <c r="OYS55" s="15"/>
      <c r="OYT55" s="15"/>
      <c r="OYU55" s="14"/>
      <c r="OYV55" s="15"/>
      <c r="OYW55" s="15"/>
      <c r="OYX55" s="14"/>
      <c r="OYY55" s="15"/>
      <c r="OYZ55" s="15"/>
      <c r="OZA55" s="14"/>
      <c r="OZB55" s="15"/>
      <c r="OZC55" s="15"/>
      <c r="OZD55" s="14"/>
      <c r="OZE55" s="15"/>
      <c r="OZF55" s="15"/>
      <c r="OZG55" s="14"/>
      <c r="OZH55" s="15"/>
      <c r="OZI55" s="15"/>
      <c r="OZJ55" s="14"/>
      <c r="OZK55" s="15"/>
      <c r="OZL55" s="15"/>
      <c r="OZM55" s="14"/>
      <c r="OZN55" s="15"/>
      <c r="OZO55" s="15"/>
      <c r="OZP55" s="14"/>
      <c r="OZQ55" s="15"/>
      <c r="OZR55" s="15"/>
      <c r="OZS55" s="14"/>
      <c r="OZT55" s="15"/>
      <c r="OZU55" s="15"/>
      <c r="OZV55" s="14"/>
      <c r="OZW55" s="15"/>
      <c r="OZX55" s="15"/>
      <c r="OZY55" s="14"/>
      <c r="OZZ55" s="15"/>
      <c r="PAA55" s="15"/>
      <c r="PAB55" s="14"/>
      <c r="PAC55" s="15"/>
      <c r="PAD55" s="15"/>
      <c r="PAE55" s="14"/>
      <c r="PAF55" s="15"/>
      <c r="PAG55" s="15"/>
      <c r="PAH55" s="14"/>
      <c r="PAI55" s="15"/>
      <c r="PAJ55" s="15"/>
      <c r="PAK55" s="14"/>
      <c r="PAL55" s="15"/>
      <c r="PAM55" s="15"/>
      <c r="PAN55" s="14"/>
      <c r="PAO55" s="15"/>
      <c r="PAP55" s="15"/>
      <c r="PAQ55" s="14"/>
      <c r="PAR55" s="15"/>
      <c r="PAS55" s="15"/>
      <c r="PAT55" s="14"/>
      <c r="PAU55" s="15"/>
      <c r="PAV55" s="15"/>
      <c r="PAW55" s="14"/>
      <c r="PAX55" s="15"/>
      <c r="PAY55" s="15"/>
      <c r="PAZ55" s="14"/>
      <c r="PBA55" s="15"/>
      <c r="PBB55" s="15"/>
      <c r="PBC55" s="14"/>
      <c r="PBD55" s="15"/>
      <c r="PBE55" s="15"/>
      <c r="PBF55" s="14"/>
      <c r="PBG55" s="15"/>
      <c r="PBH55" s="15"/>
      <c r="PBI55" s="14"/>
      <c r="PBJ55" s="15"/>
      <c r="PBK55" s="15"/>
      <c r="PBL55" s="14"/>
      <c r="PBM55" s="15"/>
      <c r="PBN55" s="15"/>
      <c r="PBO55" s="14"/>
      <c r="PBP55" s="15"/>
      <c r="PBQ55" s="15"/>
      <c r="PBR55" s="14"/>
      <c r="PBS55" s="15"/>
      <c r="PBT55" s="15"/>
      <c r="PBU55" s="14"/>
      <c r="PBV55" s="15"/>
      <c r="PBW55" s="15"/>
      <c r="PBX55" s="14"/>
      <c r="PBY55" s="15"/>
      <c r="PBZ55" s="15"/>
      <c r="PCA55" s="14"/>
      <c r="PCB55" s="15"/>
      <c r="PCC55" s="15"/>
      <c r="PCD55" s="14"/>
      <c r="PCE55" s="15"/>
      <c r="PCF55" s="15"/>
      <c r="PCG55" s="14"/>
      <c r="PCH55" s="15"/>
      <c r="PCI55" s="15"/>
      <c r="PCJ55" s="14"/>
      <c r="PCK55" s="15"/>
      <c r="PCL55" s="15"/>
      <c r="PCM55" s="14"/>
      <c r="PCN55" s="15"/>
      <c r="PCO55" s="15"/>
      <c r="PCP55" s="14"/>
      <c r="PCQ55" s="15"/>
      <c r="PCR55" s="15"/>
      <c r="PCS55" s="14"/>
      <c r="PCT55" s="15"/>
      <c r="PCU55" s="15"/>
      <c r="PCV55" s="14"/>
      <c r="PCW55" s="15"/>
      <c r="PCX55" s="15"/>
      <c r="PCY55" s="14"/>
      <c r="PCZ55" s="15"/>
      <c r="PDA55" s="15"/>
      <c r="PDB55" s="14"/>
      <c r="PDC55" s="15"/>
      <c r="PDD55" s="15"/>
      <c r="PDE55" s="14"/>
      <c r="PDF55" s="15"/>
      <c r="PDG55" s="15"/>
      <c r="PDH55" s="14"/>
      <c r="PDI55" s="15"/>
      <c r="PDJ55" s="15"/>
      <c r="PDK55" s="14"/>
      <c r="PDL55" s="15"/>
      <c r="PDM55" s="15"/>
      <c r="PDN55" s="14"/>
      <c r="PDO55" s="15"/>
      <c r="PDP55" s="15"/>
      <c r="PDQ55" s="14"/>
      <c r="PDR55" s="15"/>
      <c r="PDS55" s="15"/>
      <c r="PDT55" s="14"/>
      <c r="PDU55" s="15"/>
      <c r="PDV55" s="15"/>
      <c r="PDW55" s="14"/>
      <c r="PDX55" s="15"/>
      <c r="PDY55" s="15"/>
      <c r="PDZ55" s="14"/>
      <c r="PEA55" s="15"/>
      <c r="PEB55" s="15"/>
      <c r="PEC55" s="14"/>
      <c r="PED55" s="15"/>
      <c r="PEE55" s="15"/>
      <c r="PEF55" s="14"/>
      <c r="PEG55" s="15"/>
      <c r="PEH55" s="15"/>
      <c r="PEI55" s="14"/>
      <c r="PEJ55" s="15"/>
      <c r="PEK55" s="15"/>
      <c r="PEL55" s="14"/>
      <c r="PEM55" s="15"/>
      <c r="PEN55" s="15"/>
      <c r="PEO55" s="14"/>
      <c r="PEP55" s="15"/>
      <c r="PEQ55" s="15"/>
      <c r="PER55" s="14"/>
      <c r="PES55" s="15"/>
      <c r="PET55" s="15"/>
      <c r="PEU55" s="14"/>
      <c r="PEV55" s="15"/>
      <c r="PEW55" s="15"/>
      <c r="PEX55" s="14"/>
      <c r="PEY55" s="15"/>
      <c r="PEZ55" s="15"/>
      <c r="PFA55" s="14"/>
      <c r="PFB55" s="15"/>
      <c r="PFC55" s="15"/>
      <c r="PFD55" s="14"/>
      <c r="PFE55" s="15"/>
      <c r="PFF55" s="15"/>
      <c r="PFG55" s="14"/>
      <c r="PFH55" s="15"/>
      <c r="PFI55" s="15"/>
      <c r="PFJ55" s="14"/>
      <c r="PFK55" s="15"/>
      <c r="PFL55" s="15"/>
      <c r="PFM55" s="14"/>
      <c r="PFN55" s="15"/>
      <c r="PFO55" s="15"/>
      <c r="PFP55" s="14"/>
      <c r="PFQ55" s="15"/>
      <c r="PFR55" s="15"/>
      <c r="PFS55" s="14"/>
      <c r="PFT55" s="15"/>
      <c r="PFU55" s="15"/>
      <c r="PFV55" s="14"/>
      <c r="PFW55" s="15"/>
      <c r="PFX55" s="15"/>
      <c r="PFY55" s="14"/>
      <c r="PFZ55" s="15"/>
      <c r="PGA55" s="15"/>
      <c r="PGB55" s="14"/>
      <c r="PGC55" s="15"/>
      <c r="PGD55" s="15"/>
      <c r="PGE55" s="14"/>
      <c r="PGF55" s="15"/>
      <c r="PGG55" s="15"/>
      <c r="PGH55" s="14"/>
      <c r="PGI55" s="15"/>
      <c r="PGJ55" s="15"/>
      <c r="PGK55" s="14"/>
      <c r="PGL55" s="15"/>
      <c r="PGM55" s="15"/>
      <c r="PGN55" s="14"/>
      <c r="PGO55" s="15"/>
      <c r="PGP55" s="15"/>
      <c r="PGQ55" s="14"/>
      <c r="PGR55" s="15"/>
      <c r="PGS55" s="15"/>
      <c r="PGT55" s="14"/>
      <c r="PGU55" s="15"/>
      <c r="PGV55" s="15"/>
      <c r="PGW55" s="14"/>
      <c r="PGX55" s="15"/>
      <c r="PGY55" s="15"/>
      <c r="PGZ55" s="14"/>
      <c r="PHA55" s="15"/>
      <c r="PHB55" s="15"/>
      <c r="PHC55" s="14"/>
      <c r="PHD55" s="15"/>
      <c r="PHE55" s="15"/>
      <c r="PHF55" s="14"/>
      <c r="PHG55" s="15"/>
      <c r="PHH55" s="15"/>
      <c r="PHI55" s="14"/>
      <c r="PHJ55" s="15"/>
      <c r="PHK55" s="15"/>
      <c r="PHL55" s="14"/>
      <c r="PHM55" s="15"/>
      <c r="PHN55" s="15"/>
      <c r="PHO55" s="14"/>
      <c r="PHP55" s="15"/>
      <c r="PHQ55" s="15"/>
      <c r="PHR55" s="14"/>
      <c r="PHS55" s="15"/>
      <c r="PHT55" s="15"/>
      <c r="PHU55" s="14"/>
      <c r="PHV55" s="15"/>
      <c r="PHW55" s="15"/>
      <c r="PHX55" s="14"/>
      <c r="PHY55" s="15"/>
      <c r="PHZ55" s="15"/>
      <c r="PIA55" s="14"/>
      <c r="PIB55" s="15"/>
      <c r="PIC55" s="15"/>
      <c r="PID55" s="14"/>
      <c r="PIE55" s="15"/>
      <c r="PIF55" s="15"/>
      <c r="PIG55" s="14"/>
      <c r="PIH55" s="15"/>
      <c r="PII55" s="15"/>
      <c r="PIJ55" s="14"/>
      <c r="PIK55" s="15"/>
      <c r="PIL55" s="15"/>
      <c r="PIM55" s="14"/>
      <c r="PIN55" s="15"/>
      <c r="PIO55" s="15"/>
      <c r="PIP55" s="14"/>
      <c r="PIQ55" s="15"/>
      <c r="PIR55" s="15"/>
      <c r="PIS55" s="14"/>
      <c r="PIT55" s="15"/>
      <c r="PIU55" s="15"/>
      <c r="PIV55" s="14"/>
      <c r="PIW55" s="15"/>
      <c r="PIX55" s="15"/>
      <c r="PIY55" s="14"/>
      <c r="PIZ55" s="15"/>
      <c r="PJA55" s="15"/>
      <c r="PJB55" s="14"/>
      <c r="PJC55" s="15"/>
      <c r="PJD55" s="15"/>
      <c r="PJE55" s="14"/>
      <c r="PJF55" s="15"/>
      <c r="PJG55" s="15"/>
      <c r="PJH55" s="14"/>
      <c r="PJI55" s="15"/>
      <c r="PJJ55" s="15"/>
      <c r="PJK55" s="14"/>
      <c r="PJL55" s="15"/>
      <c r="PJM55" s="15"/>
      <c r="PJN55" s="14"/>
      <c r="PJO55" s="15"/>
      <c r="PJP55" s="15"/>
      <c r="PJQ55" s="14"/>
      <c r="PJR55" s="15"/>
      <c r="PJS55" s="15"/>
      <c r="PJT55" s="14"/>
      <c r="PJU55" s="15"/>
      <c r="PJV55" s="15"/>
      <c r="PJW55" s="14"/>
      <c r="PJX55" s="15"/>
      <c r="PJY55" s="15"/>
      <c r="PJZ55" s="14"/>
      <c r="PKA55" s="15"/>
      <c r="PKB55" s="15"/>
      <c r="PKC55" s="14"/>
      <c r="PKD55" s="15"/>
      <c r="PKE55" s="15"/>
      <c r="PKF55" s="14"/>
      <c r="PKG55" s="15"/>
      <c r="PKH55" s="15"/>
      <c r="PKI55" s="14"/>
      <c r="PKJ55" s="15"/>
      <c r="PKK55" s="15"/>
      <c r="PKL55" s="14"/>
      <c r="PKM55" s="15"/>
      <c r="PKN55" s="15"/>
      <c r="PKO55" s="14"/>
      <c r="PKP55" s="15"/>
      <c r="PKQ55" s="15"/>
      <c r="PKR55" s="14"/>
      <c r="PKS55" s="15"/>
      <c r="PKT55" s="15"/>
      <c r="PKU55" s="14"/>
      <c r="PKV55" s="15"/>
      <c r="PKW55" s="15"/>
      <c r="PKX55" s="14"/>
      <c r="PKY55" s="15"/>
      <c r="PKZ55" s="15"/>
      <c r="PLA55" s="14"/>
      <c r="PLB55" s="15"/>
      <c r="PLC55" s="15"/>
      <c r="PLD55" s="14"/>
      <c r="PLE55" s="15"/>
      <c r="PLF55" s="15"/>
      <c r="PLG55" s="14"/>
      <c r="PLH55" s="15"/>
      <c r="PLI55" s="15"/>
      <c r="PLJ55" s="14"/>
      <c r="PLK55" s="15"/>
      <c r="PLL55" s="15"/>
      <c r="PLM55" s="14"/>
      <c r="PLN55" s="15"/>
      <c r="PLO55" s="15"/>
      <c r="PLP55" s="14"/>
      <c r="PLQ55" s="15"/>
      <c r="PLR55" s="15"/>
      <c r="PLS55" s="14"/>
      <c r="PLT55" s="15"/>
      <c r="PLU55" s="15"/>
      <c r="PLV55" s="14"/>
      <c r="PLW55" s="15"/>
      <c r="PLX55" s="15"/>
      <c r="PLY55" s="14"/>
      <c r="PLZ55" s="15"/>
      <c r="PMA55" s="15"/>
      <c r="PMB55" s="14"/>
      <c r="PMC55" s="15"/>
      <c r="PMD55" s="15"/>
      <c r="PME55" s="14"/>
      <c r="PMF55" s="15"/>
      <c r="PMG55" s="15"/>
      <c r="PMH55" s="14"/>
      <c r="PMI55" s="15"/>
      <c r="PMJ55" s="15"/>
      <c r="PMK55" s="14"/>
      <c r="PML55" s="15"/>
      <c r="PMM55" s="15"/>
      <c r="PMN55" s="14"/>
      <c r="PMO55" s="15"/>
      <c r="PMP55" s="15"/>
      <c r="PMQ55" s="14"/>
      <c r="PMR55" s="15"/>
      <c r="PMS55" s="15"/>
      <c r="PMT55" s="14"/>
      <c r="PMU55" s="15"/>
      <c r="PMV55" s="15"/>
      <c r="PMW55" s="14"/>
      <c r="PMX55" s="15"/>
      <c r="PMY55" s="15"/>
      <c r="PMZ55" s="14"/>
      <c r="PNA55" s="15"/>
      <c r="PNB55" s="15"/>
      <c r="PNC55" s="14"/>
      <c r="PND55" s="15"/>
      <c r="PNE55" s="15"/>
      <c r="PNF55" s="14"/>
      <c r="PNG55" s="15"/>
      <c r="PNH55" s="15"/>
      <c r="PNI55" s="14"/>
      <c r="PNJ55" s="15"/>
      <c r="PNK55" s="15"/>
      <c r="PNL55" s="14"/>
      <c r="PNM55" s="15"/>
      <c r="PNN55" s="15"/>
      <c r="PNO55" s="14"/>
      <c r="PNP55" s="15"/>
      <c r="PNQ55" s="15"/>
      <c r="PNR55" s="14"/>
      <c r="PNS55" s="15"/>
      <c r="PNT55" s="15"/>
      <c r="PNU55" s="14"/>
      <c r="PNV55" s="15"/>
      <c r="PNW55" s="15"/>
      <c r="PNX55" s="14"/>
      <c r="PNY55" s="15"/>
      <c r="PNZ55" s="15"/>
      <c r="POA55" s="14"/>
      <c r="POB55" s="15"/>
      <c r="POC55" s="15"/>
      <c r="POD55" s="14"/>
      <c r="POE55" s="15"/>
      <c r="POF55" s="15"/>
      <c r="POG55" s="14"/>
      <c r="POH55" s="15"/>
      <c r="POI55" s="15"/>
      <c r="POJ55" s="14"/>
      <c r="POK55" s="15"/>
      <c r="POL55" s="15"/>
      <c r="POM55" s="14"/>
      <c r="PON55" s="15"/>
      <c r="POO55" s="15"/>
      <c r="POP55" s="14"/>
      <c r="POQ55" s="15"/>
      <c r="POR55" s="15"/>
      <c r="POS55" s="14"/>
      <c r="POT55" s="15"/>
      <c r="POU55" s="15"/>
      <c r="POV55" s="14"/>
      <c r="POW55" s="15"/>
      <c r="POX55" s="15"/>
      <c r="POY55" s="14"/>
      <c r="POZ55" s="15"/>
      <c r="PPA55" s="15"/>
      <c r="PPB55" s="14"/>
      <c r="PPC55" s="15"/>
      <c r="PPD55" s="15"/>
      <c r="PPE55" s="14"/>
      <c r="PPF55" s="15"/>
      <c r="PPG55" s="15"/>
      <c r="PPH55" s="14"/>
      <c r="PPI55" s="15"/>
      <c r="PPJ55" s="15"/>
      <c r="PPK55" s="14"/>
      <c r="PPL55" s="15"/>
      <c r="PPM55" s="15"/>
      <c r="PPN55" s="14"/>
      <c r="PPO55" s="15"/>
      <c r="PPP55" s="15"/>
      <c r="PPQ55" s="14"/>
      <c r="PPR55" s="15"/>
      <c r="PPS55" s="15"/>
      <c r="PPT55" s="14"/>
      <c r="PPU55" s="15"/>
      <c r="PPV55" s="15"/>
      <c r="PPW55" s="14"/>
      <c r="PPX55" s="15"/>
      <c r="PPY55" s="15"/>
      <c r="PPZ55" s="14"/>
      <c r="PQA55" s="15"/>
      <c r="PQB55" s="15"/>
      <c r="PQC55" s="14"/>
      <c r="PQD55" s="15"/>
      <c r="PQE55" s="15"/>
      <c r="PQF55" s="14"/>
      <c r="PQG55" s="15"/>
      <c r="PQH55" s="15"/>
      <c r="PQI55" s="14"/>
      <c r="PQJ55" s="15"/>
      <c r="PQK55" s="15"/>
      <c r="PQL55" s="14"/>
      <c r="PQM55" s="15"/>
      <c r="PQN55" s="15"/>
      <c r="PQO55" s="14"/>
      <c r="PQP55" s="15"/>
      <c r="PQQ55" s="15"/>
      <c r="PQR55" s="14"/>
      <c r="PQS55" s="15"/>
      <c r="PQT55" s="15"/>
      <c r="PQU55" s="14"/>
      <c r="PQV55" s="15"/>
      <c r="PQW55" s="15"/>
      <c r="PQX55" s="14"/>
      <c r="PQY55" s="15"/>
      <c r="PQZ55" s="15"/>
      <c r="PRA55" s="14"/>
      <c r="PRB55" s="15"/>
      <c r="PRC55" s="15"/>
      <c r="PRD55" s="14"/>
      <c r="PRE55" s="15"/>
      <c r="PRF55" s="15"/>
      <c r="PRG55" s="14"/>
      <c r="PRH55" s="15"/>
      <c r="PRI55" s="15"/>
      <c r="PRJ55" s="14"/>
      <c r="PRK55" s="15"/>
      <c r="PRL55" s="15"/>
      <c r="PRM55" s="14"/>
      <c r="PRN55" s="15"/>
      <c r="PRO55" s="15"/>
      <c r="PRP55" s="14"/>
      <c r="PRQ55" s="15"/>
      <c r="PRR55" s="15"/>
      <c r="PRS55" s="14"/>
      <c r="PRT55" s="15"/>
      <c r="PRU55" s="15"/>
      <c r="PRV55" s="14"/>
      <c r="PRW55" s="15"/>
      <c r="PRX55" s="15"/>
      <c r="PRY55" s="14"/>
      <c r="PRZ55" s="15"/>
      <c r="PSA55" s="15"/>
      <c r="PSB55" s="14"/>
      <c r="PSC55" s="15"/>
      <c r="PSD55" s="15"/>
      <c r="PSE55" s="14"/>
      <c r="PSF55" s="15"/>
      <c r="PSG55" s="15"/>
      <c r="PSH55" s="14"/>
      <c r="PSI55" s="15"/>
      <c r="PSJ55" s="15"/>
      <c r="PSK55" s="14"/>
      <c r="PSL55" s="15"/>
      <c r="PSM55" s="15"/>
      <c r="PSN55" s="14"/>
      <c r="PSO55" s="15"/>
      <c r="PSP55" s="15"/>
      <c r="PSQ55" s="14"/>
      <c r="PSR55" s="15"/>
      <c r="PSS55" s="15"/>
      <c r="PST55" s="14"/>
      <c r="PSU55" s="15"/>
      <c r="PSV55" s="15"/>
      <c r="PSW55" s="14"/>
      <c r="PSX55" s="15"/>
      <c r="PSY55" s="15"/>
      <c r="PSZ55" s="14"/>
      <c r="PTA55" s="15"/>
      <c r="PTB55" s="15"/>
      <c r="PTC55" s="14"/>
      <c r="PTD55" s="15"/>
      <c r="PTE55" s="15"/>
      <c r="PTF55" s="14"/>
      <c r="PTG55" s="15"/>
      <c r="PTH55" s="15"/>
      <c r="PTI55" s="14"/>
      <c r="PTJ55" s="15"/>
      <c r="PTK55" s="15"/>
      <c r="PTL55" s="14"/>
      <c r="PTM55" s="15"/>
      <c r="PTN55" s="15"/>
      <c r="PTO55" s="14"/>
      <c r="PTP55" s="15"/>
      <c r="PTQ55" s="15"/>
      <c r="PTR55" s="14"/>
      <c r="PTS55" s="15"/>
      <c r="PTT55" s="15"/>
      <c r="PTU55" s="14"/>
      <c r="PTV55" s="15"/>
      <c r="PTW55" s="15"/>
      <c r="PTX55" s="14"/>
      <c r="PTY55" s="15"/>
      <c r="PTZ55" s="15"/>
      <c r="PUA55" s="14"/>
      <c r="PUB55" s="15"/>
      <c r="PUC55" s="15"/>
      <c r="PUD55" s="14"/>
      <c r="PUE55" s="15"/>
      <c r="PUF55" s="15"/>
      <c r="PUG55" s="14"/>
      <c r="PUH55" s="15"/>
      <c r="PUI55" s="15"/>
      <c r="PUJ55" s="14"/>
      <c r="PUK55" s="15"/>
      <c r="PUL55" s="15"/>
      <c r="PUM55" s="14"/>
      <c r="PUN55" s="15"/>
      <c r="PUO55" s="15"/>
      <c r="PUP55" s="14"/>
      <c r="PUQ55" s="15"/>
      <c r="PUR55" s="15"/>
      <c r="PUS55" s="14"/>
      <c r="PUT55" s="15"/>
      <c r="PUU55" s="15"/>
      <c r="PUV55" s="14"/>
      <c r="PUW55" s="15"/>
      <c r="PUX55" s="15"/>
      <c r="PUY55" s="14"/>
      <c r="PUZ55" s="15"/>
      <c r="PVA55" s="15"/>
      <c r="PVB55" s="14"/>
      <c r="PVC55" s="15"/>
      <c r="PVD55" s="15"/>
      <c r="PVE55" s="14"/>
      <c r="PVF55" s="15"/>
      <c r="PVG55" s="15"/>
      <c r="PVH55" s="14"/>
      <c r="PVI55" s="15"/>
      <c r="PVJ55" s="15"/>
      <c r="PVK55" s="14"/>
      <c r="PVL55" s="15"/>
      <c r="PVM55" s="15"/>
      <c r="PVN55" s="14"/>
      <c r="PVO55" s="15"/>
      <c r="PVP55" s="15"/>
      <c r="PVQ55" s="14"/>
      <c r="PVR55" s="15"/>
      <c r="PVS55" s="15"/>
      <c r="PVT55" s="14"/>
      <c r="PVU55" s="15"/>
      <c r="PVV55" s="15"/>
      <c r="PVW55" s="14"/>
      <c r="PVX55" s="15"/>
      <c r="PVY55" s="15"/>
      <c r="PVZ55" s="14"/>
      <c r="PWA55" s="15"/>
      <c r="PWB55" s="15"/>
      <c r="PWC55" s="14"/>
      <c r="PWD55" s="15"/>
      <c r="PWE55" s="15"/>
      <c r="PWF55" s="14"/>
      <c r="PWG55" s="15"/>
      <c r="PWH55" s="15"/>
      <c r="PWI55" s="14"/>
      <c r="PWJ55" s="15"/>
      <c r="PWK55" s="15"/>
      <c r="PWL55" s="14"/>
      <c r="PWM55" s="15"/>
      <c r="PWN55" s="15"/>
      <c r="PWO55" s="14"/>
      <c r="PWP55" s="15"/>
      <c r="PWQ55" s="15"/>
      <c r="PWR55" s="14"/>
      <c r="PWS55" s="15"/>
      <c r="PWT55" s="15"/>
      <c r="PWU55" s="14"/>
      <c r="PWV55" s="15"/>
      <c r="PWW55" s="15"/>
      <c r="PWX55" s="14"/>
      <c r="PWY55" s="15"/>
      <c r="PWZ55" s="15"/>
      <c r="PXA55" s="14"/>
      <c r="PXB55" s="15"/>
      <c r="PXC55" s="15"/>
      <c r="PXD55" s="14"/>
      <c r="PXE55" s="15"/>
      <c r="PXF55" s="15"/>
      <c r="PXG55" s="14"/>
      <c r="PXH55" s="15"/>
      <c r="PXI55" s="15"/>
      <c r="PXJ55" s="14"/>
      <c r="PXK55" s="15"/>
      <c r="PXL55" s="15"/>
      <c r="PXM55" s="14"/>
      <c r="PXN55" s="15"/>
      <c r="PXO55" s="15"/>
      <c r="PXP55" s="14"/>
      <c r="PXQ55" s="15"/>
      <c r="PXR55" s="15"/>
      <c r="PXS55" s="14"/>
      <c r="PXT55" s="15"/>
      <c r="PXU55" s="15"/>
      <c r="PXV55" s="14"/>
      <c r="PXW55" s="15"/>
      <c r="PXX55" s="15"/>
      <c r="PXY55" s="14"/>
      <c r="PXZ55" s="15"/>
      <c r="PYA55" s="15"/>
      <c r="PYB55" s="14"/>
      <c r="PYC55" s="15"/>
      <c r="PYD55" s="15"/>
      <c r="PYE55" s="14"/>
      <c r="PYF55" s="15"/>
      <c r="PYG55" s="15"/>
      <c r="PYH55" s="14"/>
      <c r="PYI55" s="15"/>
      <c r="PYJ55" s="15"/>
      <c r="PYK55" s="14"/>
      <c r="PYL55" s="15"/>
      <c r="PYM55" s="15"/>
      <c r="PYN55" s="14"/>
      <c r="PYO55" s="15"/>
      <c r="PYP55" s="15"/>
      <c r="PYQ55" s="14"/>
      <c r="PYR55" s="15"/>
      <c r="PYS55" s="15"/>
      <c r="PYT55" s="14"/>
      <c r="PYU55" s="15"/>
      <c r="PYV55" s="15"/>
      <c r="PYW55" s="14"/>
      <c r="PYX55" s="15"/>
      <c r="PYY55" s="15"/>
      <c r="PYZ55" s="14"/>
      <c r="PZA55" s="15"/>
      <c r="PZB55" s="15"/>
      <c r="PZC55" s="14"/>
      <c r="PZD55" s="15"/>
      <c r="PZE55" s="15"/>
      <c r="PZF55" s="14"/>
      <c r="PZG55" s="15"/>
      <c r="PZH55" s="15"/>
      <c r="PZI55" s="14"/>
      <c r="PZJ55" s="15"/>
      <c r="PZK55" s="15"/>
      <c r="PZL55" s="14"/>
      <c r="PZM55" s="15"/>
      <c r="PZN55" s="15"/>
      <c r="PZO55" s="14"/>
      <c r="PZP55" s="15"/>
      <c r="PZQ55" s="15"/>
      <c r="PZR55" s="14"/>
      <c r="PZS55" s="15"/>
      <c r="PZT55" s="15"/>
      <c r="PZU55" s="14"/>
      <c r="PZV55" s="15"/>
      <c r="PZW55" s="15"/>
      <c r="PZX55" s="14"/>
      <c r="PZY55" s="15"/>
      <c r="PZZ55" s="15"/>
      <c r="QAA55" s="14"/>
      <c r="QAB55" s="15"/>
      <c r="QAC55" s="15"/>
      <c r="QAD55" s="14"/>
      <c r="QAE55" s="15"/>
      <c r="QAF55" s="15"/>
      <c r="QAG55" s="14"/>
      <c r="QAH55" s="15"/>
      <c r="QAI55" s="15"/>
      <c r="QAJ55" s="14"/>
      <c r="QAK55" s="15"/>
      <c r="QAL55" s="15"/>
      <c r="QAM55" s="14"/>
      <c r="QAN55" s="15"/>
      <c r="QAO55" s="15"/>
      <c r="QAP55" s="14"/>
      <c r="QAQ55" s="15"/>
      <c r="QAR55" s="15"/>
      <c r="QAS55" s="14"/>
      <c r="QAT55" s="15"/>
      <c r="QAU55" s="15"/>
      <c r="QAV55" s="14"/>
      <c r="QAW55" s="15"/>
      <c r="QAX55" s="15"/>
      <c r="QAY55" s="14"/>
      <c r="QAZ55" s="15"/>
      <c r="QBA55" s="15"/>
      <c r="QBB55" s="14"/>
      <c r="QBC55" s="15"/>
      <c r="QBD55" s="15"/>
      <c r="QBE55" s="14"/>
      <c r="QBF55" s="15"/>
      <c r="QBG55" s="15"/>
      <c r="QBH55" s="14"/>
      <c r="QBI55" s="15"/>
      <c r="QBJ55" s="15"/>
      <c r="QBK55" s="14"/>
      <c r="QBL55" s="15"/>
      <c r="QBM55" s="15"/>
      <c r="QBN55" s="14"/>
      <c r="QBO55" s="15"/>
      <c r="QBP55" s="15"/>
      <c r="QBQ55" s="14"/>
      <c r="QBR55" s="15"/>
      <c r="QBS55" s="15"/>
      <c r="QBT55" s="14"/>
      <c r="QBU55" s="15"/>
      <c r="QBV55" s="15"/>
      <c r="QBW55" s="14"/>
      <c r="QBX55" s="15"/>
      <c r="QBY55" s="15"/>
      <c r="QBZ55" s="14"/>
      <c r="QCA55" s="15"/>
      <c r="QCB55" s="15"/>
      <c r="QCC55" s="14"/>
      <c r="QCD55" s="15"/>
      <c r="QCE55" s="15"/>
      <c r="QCF55" s="14"/>
      <c r="QCG55" s="15"/>
      <c r="QCH55" s="15"/>
      <c r="QCI55" s="14"/>
      <c r="QCJ55" s="15"/>
      <c r="QCK55" s="15"/>
      <c r="QCL55" s="14"/>
      <c r="QCM55" s="15"/>
      <c r="QCN55" s="15"/>
      <c r="QCO55" s="14"/>
      <c r="QCP55" s="15"/>
      <c r="QCQ55" s="15"/>
      <c r="QCR55" s="14"/>
      <c r="QCS55" s="15"/>
      <c r="QCT55" s="15"/>
      <c r="QCU55" s="14"/>
      <c r="QCV55" s="15"/>
      <c r="QCW55" s="15"/>
      <c r="QCX55" s="14"/>
      <c r="QCY55" s="15"/>
      <c r="QCZ55" s="15"/>
      <c r="QDA55" s="14"/>
      <c r="QDB55" s="15"/>
      <c r="QDC55" s="15"/>
      <c r="QDD55" s="14"/>
      <c r="QDE55" s="15"/>
      <c r="QDF55" s="15"/>
      <c r="QDG55" s="14"/>
      <c r="QDH55" s="15"/>
      <c r="QDI55" s="15"/>
      <c r="QDJ55" s="14"/>
      <c r="QDK55" s="15"/>
      <c r="QDL55" s="15"/>
      <c r="QDM55" s="14"/>
      <c r="QDN55" s="15"/>
      <c r="QDO55" s="15"/>
      <c r="QDP55" s="14"/>
      <c r="QDQ55" s="15"/>
      <c r="QDR55" s="15"/>
      <c r="QDS55" s="14"/>
      <c r="QDT55" s="15"/>
      <c r="QDU55" s="15"/>
      <c r="QDV55" s="14"/>
      <c r="QDW55" s="15"/>
      <c r="QDX55" s="15"/>
      <c r="QDY55" s="14"/>
      <c r="QDZ55" s="15"/>
      <c r="QEA55" s="15"/>
      <c r="QEB55" s="14"/>
      <c r="QEC55" s="15"/>
      <c r="QED55" s="15"/>
      <c r="QEE55" s="14"/>
      <c r="QEF55" s="15"/>
      <c r="QEG55" s="15"/>
      <c r="QEH55" s="14"/>
      <c r="QEI55" s="15"/>
      <c r="QEJ55" s="15"/>
      <c r="QEK55" s="14"/>
      <c r="QEL55" s="15"/>
      <c r="QEM55" s="15"/>
      <c r="QEN55" s="14"/>
      <c r="QEO55" s="15"/>
      <c r="QEP55" s="15"/>
      <c r="QEQ55" s="14"/>
      <c r="QER55" s="15"/>
      <c r="QES55" s="15"/>
      <c r="QET55" s="14"/>
      <c r="QEU55" s="15"/>
      <c r="QEV55" s="15"/>
      <c r="QEW55" s="14"/>
      <c r="QEX55" s="15"/>
      <c r="QEY55" s="15"/>
      <c r="QEZ55" s="14"/>
      <c r="QFA55" s="15"/>
      <c r="QFB55" s="15"/>
      <c r="QFC55" s="14"/>
      <c r="QFD55" s="15"/>
      <c r="QFE55" s="15"/>
      <c r="QFF55" s="14"/>
      <c r="QFG55" s="15"/>
      <c r="QFH55" s="15"/>
      <c r="QFI55" s="14"/>
      <c r="QFJ55" s="15"/>
      <c r="QFK55" s="15"/>
      <c r="QFL55" s="14"/>
      <c r="QFM55" s="15"/>
      <c r="QFN55" s="15"/>
      <c r="QFO55" s="14"/>
      <c r="QFP55" s="15"/>
      <c r="QFQ55" s="15"/>
      <c r="QFR55" s="14"/>
      <c r="QFS55" s="15"/>
      <c r="QFT55" s="15"/>
      <c r="QFU55" s="14"/>
      <c r="QFV55" s="15"/>
      <c r="QFW55" s="15"/>
      <c r="QFX55" s="14"/>
      <c r="QFY55" s="15"/>
      <c r="QFZ55" s="15"/>
      <c r="QGA55" s="14"/>
      <c r="QGB55" s="15"/>
      <c r="QGC55" s="15"/>
      <c r="QGD55" s="14"/>
      <c r="QGE55" s="15"/>
      <c r="QGF55" s="15"/>
      <c r="QGG55" s="14"/>
      <c r="QGH55" s="15"/>
      <c r="QGI55" s="15"/>
      <c r="QGJ55" s="14"/>
      <c r="QGK55" s="15"/>
      <c r="QGL55" s="15"/>
      <c r="QGM55" s="14"/>
      <c r="QGN55" s="15"/>
      <c r="QGO55" s="15"/>
      <c r="QGP55" s="14"/>
      <c r="QGQ55" s="15"/>
      <c r="QGR55" s="15"/>
      <c r="QGS55" s="14"/>
      <c r="QGT55" s="15"/>
      <c r="QGU55" s="15"/>
      <c r="QGV55" s="14"/>
      <c r="QGW55" s="15"/>
      <c r="QGX55" s="15"/>
      <c r="QGY55" s="14"/>
      <c r="QGZ55" s="15"/>
      <c r="QHA55" s="15"/>
      <c r="QHB55" s="14"/>
      <c r="QHC55" s="15"/>
      <c r="QHD55" s="15"/>
      <c r="QHE55" s="14"/>
      <c r="QHF55" s="15"/>
      <c r="QHG55" s="15"/>
      <c r="QHH55" s="14"/>
      <c r="QHI55" s="15"/>
      <c r="QHJ55" s="15"/>
      <c r="QHK55" s="14"/>
      <c r="QHL55" s="15"/>
      <c r="QHM55" s="15"/>
      <c r="QHN55" s="14"/>
      <c r="QHO55" s="15"/>
      <c r="QHP55" s="15"/>
      <c r="QHQ55" s="14"/>
      <c r="QHR55" s="15"/>
      <c r="QHS55" s="15"/>
      <c r="QHT55" s="14"/>
      <c r="QHU55" s="15"/>
      <c r="QHV55" s="15"/>
      <c r="QHW55" s="14"/>
      <c r="QHX55" s="15"/>
      <c r="QHY55" s="15"/>
      <c r="QHZ55" s="14"/>
      <c r="QIA55" s="15"/>
      <c r="QIB55" s="15"/>
      <c r="QIC55" s="14"/>
      <c r="QID55" s="15"/>
      <c r="QIE55" s="15"/>
      <c r="QIF55" s="14"/>
      <c r="QIG55" s="15"/>
      <c r="QIH55" s="15"/>
      <c r="QII55" s="14"/>
      <c r="QIJ55" s="15"/>
      <c r="QIK55" s="15"/>
      <c r="QIL55" s="14"/>
      <c r="QIM55" s="15"/>
      <c r="QIN55" s="15"/>
      <c r="QIO55" s="14"/>
      <c r="QIP55" s="15"/>
      <c r="QIQ55" s="15"/>
      <c r="QIR55" s="14"/>
      <c r="QIS55" s="15"/>
      <c r="QIT55" s="15"/>
      <c r="QIU55" s="14"/>
      <c r="QIV55" s="15"/>
      <c r="QIW55" s="15"/>
      <c r="QIX55" s="14"/>
      <c r="QIY55" s="15"/>
      <c r="QIZ55" s="15"/>
      <c r="QJA55" s="14"/>
      <c r="QJB55" s="15"/>
      <c r="QJC55" s="15"/>
      <c r="QJD55" s="14"/>
      <c r="QJE55" s="15"/>
      <c r="QJF55" s="15"/>
      <c r="QJG55" s="14"/>
      <c r="QJH55" s="15"/>
      <c r="QJI55" s="15"/>
      <c r="QJJ55" s="14"/>
      <c r="QJK55" s="15"/>
      <c r="QJL55" s="15"/>
      <c r="QJM55" s="14"/>
      <c r="QJN55" s="15"/>
      <c r="QJO55" s="15"/>
      <c r="QJP55" s="14"/>
      <c r="QJQ55" s="15"/>
      <c r="QJR55" s="15"/>
      <c r="QJS55" s="14"/>
      <c r="QJT55" s="15"/>
      <c r="QJU55" s="15"/>
      <c r="QJV55" s="14"/>
      <c r="QJW55" s="15"/>
      <c r="QJX55" s="15"/>
      <c r="QJY55" s="14"/>
      <c r="QJZ55" s="15"/>
      <c r="QKA55" s="15"/>
      <c r="QKB55" s="14"/>
      <c r="QKC55" s="15"/>
      <c r="QKD55" s="15"/>
      <c r="QKE55" s="14"/>
      <c r="QKF55" s="15"/>
      <c r="QKG55" s="15"/>
      <c r="QKH55" s="14"/>
      <c r="QKI55" s="15"/>
      <c r="QKJ55" s="15"/>
      <c r="QKK55" s="14"/>
      <c r="QKL55" s="15"/>
      <c r="QKM55" s="15"/>
      <c r="QKN55" s="14"/>
      <c r="QKO55" s="15"/>
      <c r="QKP55" s="15"/>
      <c r="QKQ55" s="14"/>
      <c r="QKR55" s="15"/>
      <c r="QKS55" s="15"/>
      <c r="QKT55" s="14"/>
      <c r="QKU55" s="15"/>
      <c r="QKV55" s="15"/>
      <c r="QKW55" s="14"/>
      <c r="QKX55" s="15"/>
      <c r="QKY55" s="15"/>
      <c r="QKZ55" s="14"/>
      <c r="QLA55" s="15"/>
      <c r="QLB55" s="15"/>
      <c r="QLC55" s="14"/>
      <c r="QLD55" s="15"/>
      <c r="QLE55" s="15"/>
      <c r="QLF55" s="14"/>
      <c r="QLG55" s="15"/>
      <c r="QLH55" s="15"/>
      <c r="QLI55" s="14"/>
      <c r="QLJ55" s="15"/>
      <c r="QLK55" s="15"/>
      <c r="QLL55" s="14"/>
      <c r="QLM55" s="15"/>
      <c r="QLN55" s="15"/>
      <c r="QLO55" s="14"/>
      <c r="QLP55" s="15"/>
      <c r="QLQ55" s="15"/>
      <c r="QLR55" s="14"/>
      <c r="QLS55" s="15"/>
      <c r="QLT55" s="15"/>
      <c r="QLU55" s="14"/>
      <c r="QLV55" s="15"/>
      <c r="QLW55" s="15"/>
      <c r="QLX55" s="14"/>
      <c r="QLY55" s="15"/>
      <c r="QLZ55" s="15"/>
      <c r="QMA55" s="14"/>
      <c r="QMB55" s="15"/>
      <c r="QMC55" s="15"/>
      <c r="QMD55" s="14"/>
      <c r="QME55" s="15"/>
      <c r="QMF55" s="15"/>
      <c r="QMG55" s="14"/>
      <c r="QMH55" s="15"/>
      <c r="QMI55" s="15"/>
      <c r="QMJ55" s="14"/>
      <c r="QMK55" s="15"/>
      <c r="QML55" s="15"/>
      <c r="QMM55" s="14"/>
      <c r="QMN55" s="15"/>
      <c r="QMO55" s="15"/>
      <c r="QMP55" s="14"/>
      <c r="QMQ55" s="15"/>
      <c r="QMR55" s="15"/>
      <c r="QMS55" s="14"/>
      <c r="QMT55" s="15"/>
      <c r="QMU55" s="15"/>
      <c r="QMV55" s="14"/>
      <c r="QMW55" s="15"/>
      <c r="QMX55" s="15"/>
      <c r="QMY55" s="14"/>
      <c r="QMZ55" s="15"/>
      <c r="QNA55" s="15"/>
      <c r="QNB55" s="14"/>
      <c r="QNC55" s="15"/>
      <c r="QND55" s="15"/>
      <c r="QNE55" s="14"/>
      <c r="QNF55" s="15"/>
      <c r="QNG55" s="15"/>
      <c r="QNH55" s="14"/>
      <c r="QNI55" s="15"/>
      <c r="QNJ55" s="15"/>
      <c r="QNK55" s="14"/>
      <c r="QNL55" s="15"/>
      <c r="QNM55" s="15"/>
      <c r="QNN55" s="14"/>
      <c r="QNO55" s="15"/>
      <c r="QNP55" s="15"/>
      <c r="QNQ55" s="14"/>
      <c r="QNR55" s="15"/>
      <c r="QNS55" s="15"/>
      <c r="QNT55" s="14"/>
      <c r="QNU55" s="15"/>
      <c r="QNV55" s="15"/>
      <c r="QNW55" s="14"/>
      <c r="QNX55" s="15"/>
      <c r="QNY55" s="15"/>
      <c r="QNZ55" s="14"/>
      <c r="QOA55" s="15"/>
      <c r="QOB55" s="15"/>
      <c r="QOC55" s="14"/>
      <c r="QOD55" s="15"/>
      <c r="QOE55" s="15"/>
      <c r="QOF55" s="14"/>
      <c r="QOG55" s="15"/>
      <c r="QOH55" s="15"/>
      <c r="QOI55" s="14"/>
      <c r="QOJ55" s="15"/>
      <c r="QOK55" s="15"/>
      <c r="QOL55" s="14"/>
      <c r="QOM55" s="15"/>
      <c r="QON55" s="15"/>
      <c r="QOO55" s="14"/>
      <c r="QOP55" s="15"/>
      <c r="QOQ55" s="15"/>
      <c r="QOR55" s="14"/>
      <c r="QOS55" s="15"/>
      <c r="QOT55" s="15"/>
      <c r="QOU55" s="14"/>
      <c r="QOV55" s="15"/>
      <c r="QOW55" s="15"/>
      <c r="QOX55" s="14"/>
      <c r="QOY55" s="15"/>
      <c r="QOZ55" s="15"/>
      <c r="QPA55" s="14"/>
      <c r="QPB55" s="15"/>
      <c r="QPC55" s="15"/>
      <c r="QPD55" s="14"/>
      <c r="QPE55" s="15"/>
      <c r="QPF55" s="15"/>
      <c r="QPG55" s="14"/>
      <c r="QPH55" s="15"/>
      <c r="QPI55" s="15"/>
      <c r="QPJ55" s="14"/>
      <c r="QPK55" s="15"/>
      <c r="QPL55" s="15"/>
      <c r="QPM55" s="14"/>
      <c r="QPN55" s="15"/>
      <c r="QPO55" s="15"/>
      <c r="QPP55" s="14"/>
      <c r="QPQ55" s="15"/>
      <c r="QPR55" s="15"/>
      <c r="QPS55" s="14"/>
      <c r="QPT55" s="15"/>
      <c r="QPU55" s="15"/>
      <c r="QPV55" s="14"/>
      <c r="QPW55" s="15"/>
      <c r="QPX55" s="15"/>
      <c r="QPY55" s="14"/>
      <c r="QPZ55" s="15"/>
      <c r="QQA55" s="15"/>
      <c r="QQB55" s="14"/>
      <c r="QQC55" s="15"/>
      <c r="QQD55" s="15"/>
      <c r="QQE55" s="14"/>
      <c r="QQF55" s="15"/>
      <c r="QQG55" s="15"/>
      <c r="QQH55" s="14"/>
      <c r="QQI55" s="15"/>
      <c r="QQJ55" s="15"/>
      <c r="QQK55" s="14"/>
      <c r="QQL55" s="15"/>
      <c r="QQM55" s="15"/>
      <c r="QQN55" s="14"/>
      <c r="QQO55" s="15"/>
      <c r="QQP55" s="15"/>
      <c r="QQQ55" s="14"/>
      <c r="QQR55" s="15"/>
      <c r="QQS55" s="15"/>
      <c r="QQT55" s="14"/>
      <c r="QQU55" s="15"/>
      <c r="QQV55" s="15"/>
      <c r="QQW55" s="14"/>
      <c r="QQX55" s="15"/>
      <c r="QQY55" s="15"/>
      <c r="QQZ55" s="14"/>
      <c r="QRA55" s="15"/>
      <c r="QRB55" s="15"/>
      <c r="QRC55" s="14"/>
      <c r="QRD55" s="15"/>
      <c r="QRE55" s="15"/>
      <c r="QRF55" s="14"/>
      <c r="QRG55" s="15"/>
      <c r="QRH55" s="15"/>
      <c r="QRI55" s="14"/>
      <c r="QRJ55" s="15"/>
      <c r="QRK55" s="15"/>
      <c r="QRL55" s="14"/>
      <c r="QRM55" s="15"/>
      <c r="QRN55" s="15"/>
      <c r="QRO55" s="14"/>
      <c r="QRP55" s="15"/>
      <c r="QRQ55" s="15"/>
      <c r="QRR55" s="14"/>
      <c r="QRS55" s="15"/>
      <c r="QRT55" s="15"/>
      <c r="QRU55" s="14"/>
      <c r="QRV55" s="15"/>
      <c r="QRW55" s="15"/>
      <c r="QRX55" s="14"/>
      <c r="QRY55" s="15"/>
      <c r="QRZ55" s="15"/>
      <c r="QSA55" s="14"/>
      <c r="QSB55" s="15"/>
      <c r="QSC55" s="15"/>
      <c r="QSD55" s="14"/>
      <c r="QSE55" s="15"/>
      <c r="QSF55" s="15"/>
      <c r="QSG55" s="14"/>
      <c r="QSH55" s="15"/>
      <c r="QSI55" s="15"/>
      <c r="QSJ55" s="14"/>
      <c r="QSK55" s="15"/>
      <c r="QSL55" s="15"/>
      <c r="QSM55" s="14"/>
      <c r="QSN55" s="15"/>
      <c r="QSO55" s="15"/>
      <c r="QSP55" s="14"/>
      <c r="QSQ55" s="15"/>
      <c r="QSR55" s="15"/>
      <c r="QSS55" s="14"/>
      <c r="QST55" s="15"/>
      <c r="QSU55" s="15"/>
      <c r="QSV55" s="14"/>
      <c r="QSW55" s="15"/>
      <c r="QSX55" s="15"/>
      <c r="QSY55" s="14"/>
      <c r="QSZ55" s="15"/>
      <c r="QTA55" s="15"/>
      <c r="QTB55" s="14"/>
      <c r="QTC55" s="15"/>
      <c r="QTD55" s="15"/>
      <c r="QTE55" s="14"/>
      <c r="QTF55" s="15"/>
      <c r="QTG55" s="15"/>
      <c r="QTH55" s="14"/>
      <c r="QTI55" s="15"/>
      <c r="QTJ55" s="15"/>
      <c r="QTK55" s="14"/>
      <c r="QTL55" s="15"/>
      <c r="QTM55" s="15"/>
      <c r="QTN55" s="14"/>
      <c r="QTO55" s="15"/>
      <c r="QTP55" s="15"/>
      <c r="QTQ55" s="14"/>
      <c r="QTR55" s="15"/>
      <c r="QTS55" s="15"/>
      <c r="QTT55" s="14"/>
      <c r="QTU55" s="15"/>
      <c r="QTV55" s="15"/>
      <c r="QTW55" s="14"/>
      <c r="QTX55" s="15"/>
      <c r="QTY55" s="15"/>
      <c r="QTZ55" s="14"/>
      <c r="QUA55" s="15"/>
      <c r="QUB55" s="15"/>
      <c r="QUC55" s="14"/>
      <c r="QUD55" s="15"/>
      <c r="QUE55" s="15"/>
      <c r="QUF55" s="14"/>
      <c r="QUG55" s="15"/>
      <c r="QUH55" s="15"/>
      <c r="QUI55" s="14"/>
      <c r="QUJ55" s="15"/>
      <c r="QUK55" s="15"/>
      <c r="QUL55" s="14"/>
      <c r="QUM55" s="15"/>
      <c r="QUN55" s="15"/>
      <c r="QUO55" s="14"/>
      <c r="QUP55" s="15"/>
      <c r="QUQ55" s="15"/>
      <c r="QUR55" s="14"/>
      <c r="QUS55" s="15"/>
      <c r="QUT55" s="15"/>
      <c r="QUU55" s="14"/>
      <c r="QUV55" s="15"/>
      <c r="QUW55" s="15"/>
      <c r="QUX55" s="14"/>
      <c r="QUY55" s="15"/>
      <c r="QUZ55" s="15"/>
      <c r="QVA55" s="14"/>
      <c r="QVB55" s="15"/>
      <c r="QVC55" s="15"/>
      <c r="QVD55" s="14"/>
      <c r="QVE55" s="15"/>
      <c r="QVF55" s="15"/>
      <c r="QVG55" s="14"/>
      <c r="QVH55" s="15"/>
      <c r="QVI55" s="15"/>
      <c r="QVJ55" s="14"/>
      <c r="QVK55" s="15"/>
      <c r="QVL55" s="15"/>
      <c r="QVM55" s="14"/>
      <c r="QVN55" s="15"/>
      <c r="QVO55" s="15"/>
      <c r="QVP55" s="14"/>
      <c r="QVQ55" s="15"/>
      <c r="QVR55" s="15"/>
      <c r="QVS55" s="14"/>
      <c r="QVT55" s="15"/>
      <c r="QVU55" s="15"/>
      <c r="QVV55" s="14"/>
      <c r="QVW55" s="15"/>
      <c r="QVX55" s="15"/>
      <c r="QVY55" s="14"/>
      <c r="QVZ55" s="15"/>
      <c r="QWA55" s="15"/>
      <c r="QWB55" s="14"/>
      <c r="QWC55" s="15"/>
      <c r="QWD55" s="15"/>
      <c r="QWE55" s="14"/>
      <c r="QWF55" s="15"/>
      <c r="QWG55" s="15"/>
      <c r="QWH55" s="14"/>
      <c r="QWI55" s="15"/>
      <c r="QWJ55" s="15"/>
      <c r="QWK55" s="14"/>
      <c r="QWL55" s="15"/>
      <c r="QWM55" s="15"/>
      <c r="QWN55" s="14"/>
      <c r="QWO55" s="15"/>
      <c r="QWP55" s="15"/>
      <c r="QWQ55" s="14"/>
      <c r="QWR55" s="15"/>
      <c r="QWS55" s="15"/>
      <c r="QWT55" s="14"/>
      <c r="QWU55" s="15"/>
      <c r="QWV55" s="15"/>
      <c r="QWW55" s="14"/>
      <c r="QWX55" s="15"/>
      <c r="QWY55" s="15"/>
      <c r="QWZ55" s="14"/>
      <c r="QXA55" s="15"/>
      <c r="QXB55" s="15"/>
      <c r="QXC55" s="14"/>
      <c r="QXD55" s="15"/>
      <c r="QXE55" s="15"/>
      <c r="QXF55" s="14"/>
      <c r="QXG55" s="15"/>
      <c r="QXH55" s="15"/>
      <c r="QXI55" s="14"/>
      <c r="QXJ55" s="15"/>
      <c r="QXK55" s="15"/>
      <c r="QXL55" s="14"/>
      <c r="QXM55" s="15"/>
      <c r="QXN55" s="15"/>
      <c r="QXO55" s="14"/>
      <c r="QXP55" s="15"/>
      <c r="QXQ55" s="15"/>
      <c r="QXR55" s="14"/>
      <c r="QXS55" s="15"/>
      <c r="QXT55" s="15"/>
      <c r="QXU55" s="14"/>
      <c r="QXV55" s="15"/>
      <c r="QXW55" s="15"/>
      <c r="QXX55" s="14"/>
      <c r="QXY55" s="15"/>
      <c r="QXZ55" s="15"/>
      <c r="QYA55" s="14"/>
      <c r="QYB55" s="15"/>
      <c r="QYC55" s="15"/>
      <c r="QYD55" s="14"/>
      <c r="QYE55" s="15"/>
      <c r="QYF55" s="15"/>
      <c r="QYG55" s="14"/>
      <c r="QYH55" s="15"/>
      <c r="QYI55" s="15"/>
      <c r="QYJ55" s="14"/>
      <c r="QYK55" s="15"/>
      <c r="QYL55" s="15"/>
      <c r="QYM55" s="14"/>
      <c r="QYN55" s="15"/>
      <c r="QYO55" s="15"/>
      <c r="QYP55" s="14"/>
      <c r="QYQ55" s="15"/>
      <c r="QYR55" s="15"/>
      <c r="QYS55" s="14"/>
      <c r="QYT55" s="15"/>
      <c r="QYU55" s="15"/>
      <c r="QYV55" s="14"/>
      <c r="QYW55" s="15"/>
      <c r="QYX55" s="15"/>
      <c r="QYY55" s="14"/>
      <c r="QYZ55" s="15"/>
      <c r="QZA55" s="15"/>
      <c r="QZB55" s="14"/>
      <c r="QZC55" s="15"/>
      <c r="QZD55" s="15"/>
      <c r="QZE55" s="14"/>
      <c r="QZF55" s="15"/>
      <c r="QZG55" s="15"/>
      <c r="QZH55" s="14"/>
      <c r="QZI55" s="15"/>
      <c r="QZJ55" s="15"/>
      <c r="QZK55" s="14"/>
      <c r="QZL55" s="15"/>
      <c r="QZM55" s="15"/>
      <c r="QZN55" s="14"/>
      <c r="QZO55" s="15"/>
      <c r="QZP55" s="15"/>
      <c r="QZQ55" s="14"/>
      <c r="QZR55" s="15"/>
      <c r="QZS55" s="15"/>
      <c r="QZT55" s="14"/>
      <c r="QZU55" s="15"/>
      <c r="QZV55" s="15"/>
      <c r="QZW55" s="14"/>
      <c r="QZX55" s="15"/>
      <c r="QZY55" s="15"/>
      <c r="QZZ55" s="14"/>
      <c r="RAA55" s="15"/>
      <c r="RAB55" s="15"/>
      <c r="RAC55" s="14"/>
      <c r="RAD55" s="15"/>
      <c r="RAE55" s="15"/>
      <c r="RAF55" s="14"/>
      <c r="RAG55" s="15"/>
      <c r="RAH55" s="15"/>
      <c r="RAI55" s="14"/>
      <c r="RAJ55" s="15"/>
      <c r="RAK55" s="15"/>
      <c r="RAL55" s="14"/>
      <c r="RAM55" s="15"/>
      <c r="RAN55" s="15"/>
      <c r="RAO55" s="14"/>
      <c r="RAP55" s="15"/>
      <c r="RAQ55" s="15"/>
      <c r="RAR55" s="14"/>
      <c r="RAS55" s="15"/>
      <c r="RAT55" s="15"/>
      <c r="RAU55" s="14"/>
      <c r="RAV55" s="15"/>
      <c r="RAW55" s="15"/>
      <c r="RAX55" s="14"/>
      <c r="RAY55" s="15"/>
      <c r="RAZ55" s="15"/>
      <c r="RBA55" s="14"/>
      <c r="RBB55" s="15"/>
      <c r="RBC55" s="15"/>
      <c r="RBD55" s="14"/>
      <c r="RBE55" s="15"/>
      <c r="RBF55" s="15"/>
      <c r="RBG55" s="14"/>
      <c r="RBH55" s="15"/>
      <c r="RBI55" s="15"/>
      <c r="RBJ55" s="14"/>
      <c r="RBK55" s="15"/>
      <c r="RBL55" s="15"/>
      <c r="RBM55" s="14"/>
      <c r="RBN55" s="15"/>
      <c r="RBO55" s="15"/>
      <c r="RBP55" s="14"/>
      <c r="RBQ55" s="15"/>
      <c r="RBR55" s="15"/>
      <c r="RBS55" s="14"/>
      <c r="RBT55" s="15"/>
      <c r="RBU55" s="15"/>
      <c r="RBV55" s="14"/>
      <c r="RBW55" s="15"/>
      <c r="RBX55" s="15"/>
      <c r="RBY55" s="14"/>
      <c r="RBZ55" s="15"/>
      <c r="RCA55" s="15"/>
      <c r="RCB55" s="14"/>
      <c r="RCC55" s="15"/>
      <c r="RCD55" s="15"/>
      <c r="RCE55" s="14"/>
      <c r="RCF55" s="15"/>
      <c r="RCG55" s="15"/>
      <c r="RCH55" s="14"/>
      <c r="RCI55" s="15"/>
      <c r="RCJ55" s="15"/>
      <c r="RCK55" s="14"/>
      <c r="RCL55" s="15"/>
      <c r="RCM55" s="15"/>
      <c r="RCN55" s="14"/>
      <c r="RCO55" s="15"/>
      <c r="RCP55" s="15"/>
      <c r="RCQ55" s="14"/>
      <c r="RCR55" s="15"/>
      <c r="RCS55" s="15"/>
      <c r="RCT55" s="14"/>
      <c r="RCU55" s="15"/>
      <c r="RCV55" s="15"/>
      <c r="RCW55" s="14"/>
      <c r="RCX55" s="15"/>
      <c r="RCY55" s="15"/>
      <c r="RCZ55" s="14"/>
      <c r="RDA55" s="15"/>
      <c r="RDB55" s="15"/>
      <c r="RDC55" s="14"/>
      <c r="RDD55" s="15"/>
      <c r="RDE55" s="15"/>
      <c r="RDF55" s="14"/>
      <c r="RDG55" s="15"/>
      <c r="RDH55" s="15"/>
      <c r="RDI55" s="14"/>
      <c r="RDJ55" s="15"/>
      <c r="RDK55" s="15"/>
      <c r="RDL55" s="14"/>
      <c r="RDM55" s="15"/>
      <c r="RDN55" s="15"/>
      <c r="RDO55" s="14"/>
      <c r="RDP55" s="15"/>
      <c r="RDQ55" s="15"/>
      <c r="RDR55" s="14"/>
      <c r="RDS55" s="15"/>
      <c r="RDT55" s="15"/>
      <c r="RDU55" s="14"/>
      <c r="RDV55" s="15"/>
      <c r="RDW55" s="15"/>
      <c r="RDX55" s="14"/>
      <c r="RDY55" s="15"/>
      <c r="RDZ55" s="15"/>
      <c r="REA55" s="14"/>
      <c r="REB55" s="15"/>
      <c r="REC55" s="15"/>
      <c r="RED55" s="14"/>
      <c r="REE55" s="15"/>
      <c r="REF55" s="15"/>
      <c r="REG55" s="14"/>
      <c r="REH55" s="15"/>
      <c r="REI55" s="15"/>
      <c r="REJ55" s="14"/>
      <c r="REK55" s="15"/>
      <c r="REL55" s="15"/>
      <c r="REM55" s="14"/>
      <c r="REN55" s="15"/>
      <c r="REO55" s="15"/>
      <c r="REP55" s="14"/>
      <c r="REQ55" s="15"/>
      <c r="RER55" s="15"/>
      <c r="RES55" s="14"/>
      <c r="RET55" s="15"/>
      <c r="REU55" s="15"/>
      <c r="REV55" s="14"/>
      <c r="REW55" s="15"/>
      <c r="REX55" s="15"/>
      <c r="REY55" s="14"/>
      <c r="REZ55" s="15"/>
      <c r="RFA55" s="15"/>
      <c r="RFB55" s="14"/>
      <c r="RFC55" s="15"/>
      <c r="RFD55" s="15"/>
      <c r="RFE55" s="14"/>
      <c r="RFF55" s="15"/>
      <c r="RFG55" s="15"/>
      <c r="RFH55" s="14"/>
      <c r="RFI55" s="15"/>
      <c r="RFJ55" s="15"/>
      <c r="RFK55" s="14"/>
      <c r="RFL55" s="15"/>
      <c r="RFM55" s="15"/>
      <c r="RFN55" s="14"/>
      <c r="RFO55" s="15"/>
      <c r="RFP55" s="15"/>
      <c r="RFQ55" s="14"/>
      <c r="RFR55" s="15"/>
      <c r="RFS55" s="15"/>
      <c r="RFT55" s="14"/>
      <c r="RFU55" s="15"/>
      <c r="RFV55" s="15"/>
      <c r="RFW55" s="14"/>
      <c r="RFX55" s="15"/>
      <c r="RFY55" s="15"/>
      <c r="RFZ55" s="14"/>
      <c r="RGA55" s="15"/>
      <c r="RGB55" s="15"/>
      <c r="RGC55" s="14"/>
      <c r="RGD55" s="15"/>
      <c r="RGE55" s="15"/>
      <c r="RGF55" s="14"/>
      <c r="RGG55" s="15"/>
      <c r="RGH55" s="15"/>
      <c r="RGI55" s="14"/>
      <c r="RGJ55" s="15"/>
      <c r="RGK55" s="15"/>
      <c r="RGL55" s="14"/>
      <c r="RGM55" s="15"/>
      <c r="RGN55" s="15"/>
      <c r="RGO55" s="14"/>
      <c r="RGP55" s="15"/>
      <c r="RGQ55" s="15"/>
      <c r="RGR55" s="14"/>
      <c r="RGS55" s="15"/>
      <c r="RGT55" s="15"/>
      <c r="RGU55" s="14"/>
      <c r="RGV55" s="15"/>
      <c r="RGW55" s="15"/>
      <c r="RGX55" s="14"/>
      <c r="RGY55" s="15"/>
      <c r="RGZ55" s="15"/>
      <c r="RHA55" s="14"/>
      <c r="RHB55" s="15"/>
      <c r="RHC55" s="15"/>
      <c r="RHD55" s="14"/>
      <c r="RHE55" s="15"/>
      <c r="RHF55" s="15"/>
      <c r="RHG55" s="14"/>
      <c r="RHH55" s="15"/>
      <c r="RHI55" s="15"/>
      <c r="RHJ55" s="14"/>
      <c r="RHK55" s="15"/>
      <c r="RHL55" s="15"/>
      <c r="RHM55" s="14"/>
      <c r="RHN55" s="15"/>
      <c r="RHO55" s="15"/>
      <c r="RHP55" s="14"/>
      <c r="RHQ55" s="15"/>
      <c r="RHR55" s="15"/>
      <c r="RHS55" s="14"/>
      <c r="RHT55" s="15"/>
      <c r="RHU55" s="15"/>
      <c r="RHV55" s="14"/>
      <c r="RHW55" s="15"/>
      <c r="RHX55" s="15"/>
      <c r="RHY55" s="14"/>
      <c r="RHZ55" s="15"/>
      <c r="RIA55" s="15"/>
      <c r="RIB55" s="14"/>
      <c r="RIC55" s="15"/>
      <c r="RID55" s="15"/>
      <c r="RIE55" s="14"/>
      <c r="RIF55" s="15"/>
      <c r="RIG55" s="15"/>
      <c r="RIH55" s="14"/>
      <c r="RII55" s="15"/>
      <c r="RIJ55" s="15"/>
      <c r="RIK55" s="14"/>
      <c r="RIL55" s="15"/>
      <c r="RIM55" s="15"/>
      <c r="RIN55" s="14"/>
      <c r="RIO55" s="15"/>
      <c r="RIP55" s="15"/>
      <c r="RIQ55" s="14"/>
      <c r="RIR55" s="15"/>
      <c r="RIS55" s="15"/>
      <c r="RIT55" s="14"/>
      <c r="RIU55" s="15"/>
      <c r="RIV55" s="15"/>
      <c r="RIW55" s="14"/>
      <c r="RIX55" s="15"/>
      <c r="RIY55" s="15"/>
      <c r="RIZ55" s="14"/>
      <c r="RJA55" s="15"/>
      <c r="RJB55" s="15"/>
      <c r="RJC55" s="14"/>
      <c r="RJD55" s="15"/>
      <c r="RJE55" s="15"/>
      <c r="RJF55" s="14"/>
      <c r="RJG55" s="15"/>
      <c r="RJH55" s="15"/>
      <c r="RJI55" s="14"/>
      <c r="RJJ55" s="15"/>
      <c r="RJK55" s="15"/>
      <c r="RJL55" s="14"/>
      <c r="RJM55" s="15"/>
      <c r="RJN55" s="15"/>
      <c r="RJO55" s="14"/>
      <c r="RJP55" s="15"/>
      <c r="RJQ55" s="15"/>
      <c r="RJR55" s="14"/>
      <c r="RJS55" s="15"/>
      <c r="RJT55" s="15"/>
      <c r="RJU55" s="14"/>
      <c r="RJV55" s="15"/>
      <c r="RJW55" s="15"/>
      <c r="RJX55" s="14"/>
      <c r="RJY55" s="15"/>
      <c r="RJZ55" s="15"/>
      <c r="RKA55" s="14"/>
      <c r="RKB55" s="15"/>
      <c r="RKC55" s="15"/>
      <c r="RKD55" s="14"/>
      <c r="RKE55" s="15"/>
      <c r="RKF55" s="15"/>
      <c r="RKG55" s="14"/>
      <c r="RKH55" s="15"/>
      <c r="RKI55" s="15"/>
      <c r="RKJ55" s="14"/>
      <c r="RKK55" s="15"/>
      <c r="RKL55" s="15"/>
      <c r="RKM55" s="14"/>
      <c r="RKN55" s="15"/>
      <c r="RKO55" s="15"/>
      <c r="RKP55" s="14"/>
      <c r="RKQ55" s="15"/>
      <c r="RKR55" s="15"/>
      <c r="RKS55" s="14"/>
      <c r="RKT55" s="15"/>
      <c r="RKU55" s="15"/>
      <c r="RKV55" s="14"/>
      <c r="RKW55" s="15"/>
      <c r="RKX55" s="15"/>
      <c r="RKY55" s="14"/>
      <c r="RKZ55" s="15"/>
      <c r="RLA55" s="15"/>
      <c r="RLB55" s="14"/>
      <c r="RLC55" s="15"/>
      <c r="RLD55" s="15"/>
      <c r="RLE55" s="14"/>
      <c r="RLF55" s="15"/>
      <c r="RLG55" s="15"/>
      <c r="RLH55" s="14"/>
      <c r="RLI55" s="15"/>
      <c r="RLJ55" s="15"/>
      <c r="RLK55" s="14"/>
      <c r="RLL55" s="15"/>
      <c r="RLM55" s="15"/>
      <c r="RLN55" s="14"/>
      <c r="RLO55" s="15"/>
      <c r="RLP55" s="15"/>
      <c r="RLQ55" s="14"/>
      <c r="RLR55" s="15"/>
      <c r="RLS55" s="15"/>
      <c r="RLT55" s="14"/>
      <c r="RLU55" s="15"/>
      <c r="RLV55" s="15"/>
      <c r="RLW55" s="14"/>
      <c r="RLX55" s="15"/>
      <c r="RLY55" s="15"/>
      <c r="RLZ55" s="14"/>
      <c r="RMA55" s="15"/>
      <c r="RMB55" s="15"/>
      <c r="RMC55" s="14"/>
      <c r="RMD55" s="15"/>
      <c r="RME55" s="15"/>
      <c r="RMF55" s="14"/>
      <c r="RMG55" s="15"/>
      <c r="RMH55" s="15"/>
      <c r="RMI55" s="14"/>
      <c r="RMJ55" s="15"/>
      <c r="RMK55" s="15"/>
      <c r="RML55" s="14"/>
      <c r="RMM55" s="15"/>
      <c r="RMN55" s="15"/>
      <c r="RMO55" s="14"/>
      <c r="RMP55" s="15"/>
      <c r="RMQ55" s="15"/>
      <c r="RMR55" s="14"/>
      <c r="RMS55" s="15"/>
      <c r="RMT55" s="15"/>
      <c r="RMU55" s="14"/>
      <c r="RMV55" s="15"/>
      <c r="RMW55" s="15"/>
      <c r="RMX55" s="14"/>
      <c r="RMY55" s="15"/>
      <c r="RMZ55" s="15"/>
      <c r="RNA55" s="14"/>
      <c r="RNB55" s="15"/>
      <c r="RNC55" s="15"/>
      <c r="RND55" s="14"/>
      <c r="RNE55" s="15"/>
      <c r="RNF55" s="15"/>
      <c r="RNG55" s="14"/>
      <c r="RNH55" s="15"/>
      <c r="RNI55" s="15"/>
      <c r="RNJ55" s="14"/>
      <c r="RNK55" s="15"/>
      <c r="RNL55" s="15"/>
      <c r="RNM55" s="14"/>
      <c r="RNN55" s="15"/>
      <c r="RNO55" s="15"/>
      <c r="RNP55" s="14"/>
      <c r="RNQ55" s="15"/>
      <c r="RNR55" s="15"/>
      <c r="RNS55" s="14"/>
      <c r="RNT55" s="15"/>
      <c r="RNU55" s="15"/>
      <c r="RNV55" s="14"/>
      <c r="RNW55" s="15"/>
      <c r="RNX55" s="15"/>
      <c r="RNY55" s="14"/>
      <c r="RNZ55" s="15"/>
      <c r="ROA55" s="15"/>
      <c r="ROB55" s="14"/>
      <c r="ROC55" s="15"/>
      <c r="ROD55" s="15"/>
      <c r="ROE55" s="14"/>
      <c r="ROF55" s="15"/>
      <c r="ROG55" s="15"/>
      <c r="ROH55" s="14"/>
      <c r="ROI55" s="15"/>
      <c r="ROJ55" s="15"/>
      <c r="ROK55" s="14"/>
      <c r="ROL55" s="15"/>
      <c r="ROM55" s="15"/>
      <c r="RON55" s="14"/>
      <c r="ROO55" s="15"/>
      <c r="ROP55" s="15"/>
      <c r="ROQ55" s="14"/>
      <c r="ROR55" s="15"/>
      <c r="ROS55" s="15"/>
      <c r="ROT55" s="14"/>
      <c r="ROU55" s="15"/>
      <c r="ROV55" s="15"/>
      <c r="ROW55" s="14"/>
      <c r="ROX55" s="15"/>
      <c r="ROY55" s="15"/>
      <c r="ROZ55" s="14"/>
      <c r="RPA55" s="15"/>
      <c r="RPB55" s="15"/>
      <c r="RPC55" s="14"/>
      <c r="RPD55" s="15"/>
      <c r="RPE55" s="15"/>
      <c r="RPF55" s="14"/>
      <c r="RPG55" s="15"/>
      <c r="RPH55" s="15"/>
      <c r="RPI55" s="14"/>
      <c r="RPJ55" s="15"/>
      <c r="RPK55" s="15"/>
      <c r="RPL55" s="14"/>
      <c r="RPM55" s="15"/>
      <c r="RPN55" s="15"/>
      <c r="RPO55" s="14"/>
      <c r="RPP55" s="15"/>
      <c r="RPQ55" s="15"/>
      <c r="RPR55" s="14"/>
      <c r="RPS55" s="15"/>
      <c r="RPT55" s="15"/>
      <c r="RPU55" s="14"/>
      <c r="RPV55" s="15"/>
      <c r="RPW55" s="15"/>
      <c r="RPX55" s="14"/>
      <c r="RPY55" s="15"/>
      <c r="RPZ55" s="15"/>
      <c r="RQA55" s="14"/>
      <c r="RQB55" s="15"/>
      <c r="RQC55" s="15"/>
      <c r="RQD55" s="14"/>
      <c r="RQE55" s="15"/>
      <c r="RQF55" s="15"/>
      <c r="RQG55" s="14"/>
      <c r="RQH55" s="15"/>
      <c r="RQI55" s="15"/>
      <c r="RQJ55" s="14"/>
      <c r="RQK55" s="15"/>
      <c r="RQL55" s="15"/>
      <c r="RQM55" s="14"/>
      <c r="RQN55" s="15"/>
      <c r="RQO55" s="15"/>
      <c r="RQP55" s="14"/>
      <c r="RQQ55" s="15"/>
      <c r="RQR55" s="15"/>
      <c r="RQS55" s="14"/>
      <c r="RQT55" s="15"/>
      <c r="RQU55" s="15"/>
      <c r="RQV55" s="14"/>
      <c r="RQW55" s="15"/>
      <c r="RQX55" s="15"/>
      <c r="RQY55" s="14"/>
      <c r="RQZ55" s="15"/>
      <c r="RRA55" s="15"/>
      <c r="RRB55" s="14"/>
      <c r="RRC55" s="15"/>
      <c r="RRD55" s="15"/>
      <c r="RRE55" s="14"/>
      <c r="RRF55" s="15"/>
      <c r="RRG55" s="15"/>
      <c r="RRH55" s="14"/>
      <c r="RRI55" s="15"/>
      <c r="RRJ55" s="15"/>
      <c r="RRK55" s="14"/>
      <c r="RRL55" s="15"/>
      <c r="RRM55" s="15"/>
      <c r="RRN55" s="14"/>
      <c r="RRO55" s="15"/>
      <c r="RRP55" s="15"/>
      <c r="RRQ55" s="14"/>
      <c r="RRR55" s="15"/>
      <c r="RRS55" s="15"/>
      <c r="RRT55" s="14"/>
      <c r="RRU55" s="15"/>
      <c r="RRV55" s="15"/>
      <c r="RRW55" s="14"/>
      <c r="RRX55" s="15"/>
      <c r="RRY55" s="15"/>
      <c r="RRZ55" s="14"/>
      <c r="RSA55" s="15"/>
      <c r="RSB55" s="15"/>
      <c r="RSC55" s="14"/>
      <c r="RSD55" s="15"/>
      <c r="RSE55" s="15"/>
      <c r="RSF55" s="14"/>
      <c r="RSG55" s="15"/>
      <c r="RSH55" s="15"/>
      <c r="RSI55" s="14"/>
      <c r="RSJ55" s="15"/>
      <c r="RSK55" s="15"/>
      <c r="RSL55" s="14"/>
      <c r="RSM55" s="15"/>
      <c r="RSN55" s="15"/>
      <c r="RSO55" s="14"/>
      <c r="RSP55" s="15"/>
      <c r="RSQ55" s="15"/>
      <c r="RSR55" s="14"/>
      <c r="RSS55" s="15"/>
      <c r="RST55" s="15"/>
      <c r="RSU55" s="14"/>
      <c r="RSV55" s="15"/>
      <c r="RSW55" s="15"/>
      <c r="RSX55" s="14"/>
      <c r="RSY55" s="15"/>
      <c r="RSZ55" s="15"/>
      <c r="RTA55" s="14"/>
      <c r="RTB55" s="15"/>
      <c r="RTC55" s="15"/>
      <c r="RTD55" s="14"/>
      <c r="RTE55" s="15"/>
      <c r="RTF55" s="15"/>
      <c r="RTG55" s="14"/>
      <c r="RTH55" s="15"/>
      <c r="RTI55" s="15"/>
      <c r="RTJ55" s="14"/>
      <c r="RTK55" s="15"/>
      <c r="RTL55" s="15"/>
      <c r="RTM55" s="14"/>
      <c r="RTN55" s="15"/>
      <c r="RTO55" s="15"/>
      <c r="RTP55" s="14"/>
      <c r="RTQ55" s="15"/>
      <c r="RTR55" s="15"/>
      <c r="RTS55" s="14"/>
      <c r="RTT55" s="15"/>
      <c r="RTU55" s="15"/>
      <c r="RTV55" s="14"/>
      <c r="RTW55" s="15"/>
      <c r="RTX55" s="15"/>
      <c r="RTY55" s="14"/>
      <c r="RTZ55" s="15"/>
      <c r="RUA55" s="15"/>
      <c r="RUB55" s="14"/>
      <c r="RUC55" s="15"/>
      <c r="RUD55" s="15"/>
      <c r="RUE55" s="14"/>
      <c r="RUF55" s="15"/>
      <c r="RUG55" s="15"/>
      <c r="RUH55" s="14"/>
      <c r="RUI55" s="15"/>
      <c r="RUJ55" s="15"/>
      <c r="RUK55" s="14"/>
      <c r="RUL55" s="15"/>
      <c r="RUM55" s="15"/>
      <c r="RUN55" s="14"/>
      <c r="RUO55" s="15"/>
      <c r="RUP55" s="15"/>
      <c r="RUQ55" s="14"/>
      <c r="RUR55" s="15"/>
      <c r="RUS55" s="15"/>
      <c r="RUT55" s="14"/>
      <c r="RUU55" s="15"/>
      <c r="RUV55" s="15"/>
      <c r="RUW55" s="14"/>
      <c r="RUX55" s="15"/>
      <c r="RUY55" s="15"/>
      <c r="RUZ55" s="14"/>
      <c r="RVA55" s="15"/>
      <c r="RVB55" s="15"/>
      <c r="RVC55" s="14"/>
      <c r="RVD55" s="15"/>
      <c r="RVE55" s="15"/>
      <c r="RVF55" s="14"/>
      <c r="RVG55" s="15"/>
      <c r="RVH55" s="15"/>
      <c r="RVI55" s="14"/>
      <c r="RVJ55" s="15"/>
      <c r="RVK55" s="15"/>
      <c r="RVL55" s="14"/>
      <c r="RVM55" s="15"/>
      <c r="RVN55" s="15"/>
      <c r="RVO55" s="14"/>
      <c r="RVP55" s="15"/>
      <c r="RVQ55" s="15"/>
      <c r="RVR55" s="14"/>
      <c r="RVS55" s="15"/>
      <c r="RVT55" s="15"/>
      <c r="RVU55" s="14"/>
      <c r="RVV55" s="15"/>
      <c r="RVW55" s="15"/>
      <c r="RVX55" s="14"/>
      <c r="RVY55" s="15"/>
      <c r="RVZ55" s="15"/>
      <c r="RWA55" s="14"/>
      <c r="RWB55" s="15"/>
      <c r="RWC55" s="15"/>
      <c r="RWD55" s="14"/>
      <c r="RWE55" s="15"/>
      <c r="RWF55" s="15"/>
      <c r="RWG55" s="14"/>
      <c r="RWH55" s="15"/>
      <c r="RWI55" s="15"/>
      <c r="RWJ55" s="14"/>
      <c r="RWK55" s="15"/>
      <c r="RWL55" s="15"/>
      <c r="RWM55" s="14"/>
      <c r="RWN55" s="15"/>
      <c r="RWO55" s="15"/>
      <c r="RWP55" s="14"/>
      <c r="RWQ55" s="15"/>
      <c r="RWR55" s="15"/>
      <c r="RWS55" s="14"/>
      <c r="RWT55" s="15"/>
      <c r="RWU55" s="15"/>
      <c r="RWV55" s="14"/>
      <c r="RWW55" s="15"/>
      <c r="RWX55" s="15"/>
      <c r="RWY55" s="14"/>
      <c r="RWZ55" s="15"/>
      <c r="RXA55" s="15"/>
      <c r="RXB55" s="14"/>
      <c r="RXC55" s="15"/>
      <c r="RXD55" s="15"/>
      <c r="RXE55" s="14"/>
      <c r="RXF55" s="15"/>
      <c r="RXG55" s="15"/>
      <c r="RXH55" s="14"/>
      <c r="RXI55" s="15"/>
      <c r="RXJ55" s="15"/>
      <c r="RXK55" s="14"/>
      <c r="RXL55" s="15"/>
      <c r="RXM55" s="15"/>
      <c r="RXN55" s="14"/>
      <c r="RXO55" s="15"/>
      <c r="RXP55" s="15"/>
      <c r="RXQ55" s="14"/>
      <c r="RXR55" s="15"/>
      <c r="RXS55" s="15"/>
      <c r="RXT55" s="14"/>
      <c r="RXU55" s="15"/>
      <c r="RXV55" s="15"/>
      <c r="RXW55" s="14"/>
      <c r="RXX55" s="15"/>
      <c r="RXY55" s="15"/>
      <c r="RXZ55" s="14"/>
      <c r="RYA55" s="15"/>
      <c r="RYB55" s="15"/>
      <c r="RYC55" s="14"/>
      <c r="RYD55" s="15"/>
      <c r="RYE55" s="15"/>
      <c r="RYF55" s="14"/>
      <c r="RYG55" s="15"/>
      <c r="RYH55" s="15"/>
      <c r="RYI55" s="14"/>
      <c r="RYJ55" s="15"/>
      <c r="RYK55" s="15"/>
      <c r="RYL55" s="14"/>
      <c r="RYM55" s="15"/>
      <c r="RYN55" s="15"/>
      <c r="RYO55" s="14"/>
      <c r="RYP55" s="15"/>
      <c r="RYQ55" s="15"/>
      <c r="RYR55" s="14"/>
      <c r="RYS55" s="15"/>
      <c r="RYT55" s="15"/>
      <c r="RYU55" s="14"/>
      <c r="RYV55" s="15"/>
      <c r="RYW55" s="15"/>
      <c r="RYX55" s="14"/>
      <c r="RYY55" s="15"/>
      <c r="RYZ55" s="15"/>
      <c r="RZA55" s="14"/>
      <c r="RZB55" s="15"/>
      <c r="RZC55" s="15"/>
      <c r="RZD55" s="14"/>
      <c r="RZE55" s="15"/>
      <c r="RZF55" s="15"/>
      <c r="RZG55" s="14"/>
      <c r="RZH55" s="15"/>
      <c r="RZI55" s="15"/>
      <c r="RZJ55" s="14"/>
      <c r="RZK55" s="15"/>
      <c r="RZL55" s="15"/>
      <c r="RZM55" s="14"/>
      <c r="RZN55" s="15"/>
      <c r="RZO55" s="15"/>
      <c r="RZP55" s="14"/>
      <c r="RZQ55" s="15"/>
      <c r="RZR55" s="15"/>
      <c r="RZS55" s="14"/>
      <c r="RZT55" s="15"/>
      <c r="RZU55" s="15"/>
      <c r="RZV55" s="14"/>
      <c r="RZW55" s="15"/>
      <c r="RZX55" s="15"/>
      <c r="RZY55" s="14"/>
      <c r="RZZ55" s="15"/>
      <c r="SAA55" s="15"/>
      <c r="SAB55" s="14"/>
      <c r="SAC55" s="15"/>
      <c r="SAD55" s="15"/>
      <c r="SAE55" s="14"/>
      <c r="SAF55" s="15"/>
      <c r="SAG55" s="15"/>
      <c r="SAH55" s="14"/>
      <c r="SAI55" s="15"/>
      <c r="SAJ55" s="15"/>
      <c r="SAK55" s="14"/>
      <c r="SAL55" s="15"/>
      <c r="SAM55" s="15"/>
      <c r="SAN55" s="14"/>
      <c r="SAO55" s="15"/>
      <c r="SAP55" s="15"/>
      <c r="SAQ55" s="14"/>
      <c r="SAR55" s="15"/>
      <c r="SAS55" s="15"/>
      <c r="SAT55" s="14"/>
      <c r="SAU55" s="15"/>
      <c r="SAV55" s="15"/>
      <c r="SAW55" s="14"/>
      <c r="SAX55" s="15"/>
      <c r="SAY55" s="15"/>
      <c r="SAZ55" s="14"/>
      <c r="SBA55" s="15"/>
      <c r="SBB55" s="15"/>
      <c r="SBC55" s="14"/>
      <c r="SBD55" s="15"/>
      <c r="SBE55" s="15"/>
      <c r="SBF55" s="14"/>
      <c r="SBG55" s="15"/>
      <c r="SBH55" s="15"/>
      <c r="SBI55" s="14"/>
      <c r="SBJ55" s="15"/>
      <c r="SBK55" s="15"/>
      <c r="SBL55" s="14"/>
      <c r="SBM55" s="15"/>
      <c r="SBN55" s="15"/>
      <c r="SBO55" s="14"/>
      <c r="SBP55" s="15"/>
      <c r="SBQ55" s="15"/>
      <c r="SBR55" s="14"/>
      <c r="SBS55" s="15"/>
      <c r="SBT55" s="15"/>
      <c r="SBU55" s="14"/>
      <c r="SBV55" s="15"/>
      <c r="SBW55" s="15"/>
      <c r="SBX55" s="14"/>
      <c r="SBY55" s="15"/>
      <c r="SBZ55" s="15"/>
      <c r="SCA55" s="14"/>
      <c r="SCB55" s="15"/>
      <c r="SCC55" s="15"/>
      <c r="SCD55" s="14"/>
      <c r="SCE55" s="15"/>
      <c r="SCF55" s="15"/>
      <c r="SCG55" s="14"/>
      <c r="SCH55" s="15"/>
      <c r="SCI55" s="15"/>
      <c r="SCJ55" s="14"/>
      <c r="SCK55" s="15"/>
      <c r="SCL55" s="15"/>
      <c r="SCM55" s="14"/>
      <c r="SCN55" s="15"/>
      <c r="SCO55" s="15"/>
      <c r="SCP55" s="14"/>
      <c r="SCQ55" s="15"/>
      <c r="SCR55" s="15"/>
      <c r="SCS55" s="14"/>
      <c r="SCT55" s="15"/>
      <c r="SCU55" s="15"/>
      <c r="SCV55" s="14"/>
      <c r="SCW55" s="15"/>
      <c r="SCX55" s="15"/>
      <c r="SCY55" s="14"/>
      <c r="SCZ55" s="15"/>
      <c r="SDA55" s="15"/>
      <c r="SDB55" s="14"/>
      <c r="SDC55" s="15"/>
      <c r="SDD55" s="15"/>
      <c r="SDE55" s="14"/>
      <c r="SDF55" s="15"/>
      <c r="SDG55" s="15"/>
      <c r="SDH55" s="14"/>
      <c r="SDI55" s="15"/>
      <c r="SDJ55" s="15"/>
      <c r="SDK55" s="14"/>
      <c r="SDL55" s="15"/>
      <c r="SDM55" s="15"/>
      <c r="SDN55" s="14"/>
      <c r="SDO55" s="15"/>
      <c r="SDP55" s="15"/>
      <c r="SDQ55" s="14"/>
      <c r="SDR55" s="15"/>
      <c r="SDS55" s="15"/>
      <c r="SDT55" s="14"/>
      <c r="SDU55" s="15"/>
      <c r="SDV55" s="15"/>
      <c r="SDW55" s="14"/>
      <c r="SDX55" s="15"/>
      <c r="SDY55" s="15"/>
      <c r="SDZ55" s="14"/>
      <c r="SEA55" s="15"/>
      <c r="SEB55" s="15"/>
      <c r="SEC55" s="14"/>
      <c r="SED55" s="15"/>
      <c r="SEE55" s="15"/>
      <c r="SEF55" s="14"/>
      <c r="SEG55" s="15"/>
      <c r="SEH55" s="15"/>
      <c r="SEI55" s="14"/>
      <c r="SEJ55" s="15"/>
      <c r="SEK55" s="15"/>
      <c r="SEL55" s="14"/>
      <c r="SEM55" s="15"/>
      <c r="SEN55" s="15"/>
      <c r="SEO55" s="14"/>
      <c r="SEP55" s="15"/>
      <c r="SEQ55" s="15"/>
      <c r="SER55" s="14"/>
      <c r="SES55" s="15"/>
      <c r="SET55" s="15"/>
      <c r="SEU55" s="14"/>
      <c r="SEV55" s="15"/>
      <c r="SEW55" s="15"/>
      <c r="SEX55" s="14"/>
      <c r="SEY55" s="15"/>
      <c r="SEZ55" s="15"/>
      <c r="SFA55" s="14"/>
      <c r="SFB55" s="15"/>
      <c r="SFC55" s="15"/>
      <c r="SFD55" s="14"/>
      <c r="SFE55" s="15"/>
      <c r="SFF55" s="15"/>
      <c r="SFG55" s="14"/>
      <c r="SFH55" s="15"/>
      <c r="SFI55" s="15"/>
      <c r="SFJ55" s="14"/>
      <c r="SFK55" s="15"/>
      <c r="SFL55" s="15"/>
      <c r="SFM55" s="14"/>
      <c r="SFN55" s="15"/>
      <c r="SFO55" s="15"/>
      <c r="SFP55" s="14"/>
      <c r="SFQ55" s="15"/>
      <c r="SFR55" s="15"/>
      <c r="SFS55" s="14"/>
      <c r="SFT55" s="15"/>
      <c r="SFU55" s="15"/>
      <c r="SFV55" s="14"/>
      <c r="SFW55" s="15"/>
      <c r="SFX55" s="15"/>
      <c r="SFY55" s="14"/>
      <c r="SFZ55" s="15"/>
      <c r="SGA55" s="15"/>
      <c r="SGB55" s="14"/>
      <c r="SGC55" s="15"/>
      <c r="SGD55" s="15"/>
      <c r="SGE55" s="14"/>
      <c r="SGF55" s="15"/>
      <c r="SGG55" s="15"/>
      <c r="SGH55" s="14"/>
      <c r="SGI55" s="15"/>
      <c r="SGJ55" s="15"/>
      <c r="SGK55" s="14"/>
      <c r="SGL55" s="15"/>
      <c r="SGM55" s="15"/>
      <c r="SGN55" s="14"/>
      <c r="SGO55" s="15"/>
      <c r="SGP55" s="15"/>
      <c r="SGQ55" s="14"/>
      <c r="SGR55" s="15"/>
      <c r="SGS55" s="15"/>
      <c r="SGT55" s="14"/>
      <c r="SGU55" s="15"/>
      <c r="SGV55" s="15"/>
      <c r="SGW55" s="14"/>
      <c r="SGX55" s="15"/>
      <c r="SGY55" s="15"/>
      <c r="SGZ55" s="14"/>
      <c r="SHA55" s="15"/>
      <c r="SHB55" s="15"/>
      <c r="SHC55" s="14"/>
      <c r="SHD55" s="15"/>
      <c r="SHE55" s="15"/>
      <c r="SHF55" s="14"/>
      <c r="SHG55" s="15"/>
      <c r="SHH55" s="15"/>
      <c r="SHI55" s="14"/>
      <c r="SHJ55" s="15"/>
      <c r="SHK55" s="15"/>
      <c r="SHL55" s="14"/>
      <c r="SHM55" s="15"/>
      <c r="SHN55" s="15"/>
      <c r="SHO55" s="14"/>
      <c r="SHP55" s="15"/>
      <c r="SHQ55" s="15"/>
      <c r="SHR55" s="14"/>
      <c r="SHS55" s="15"/>
      <c r="SHT55" s="15"/>
      <c r="SHU55" s="14"/>
      <c r="SHV55" s="15"/>
      <c r="SHW55" s="15"/>
      <c r="SHX55" s="14"/>
      <c r="SHY55" s="15"/>
      <c r="SHZ55" s="15"/>
      <c r="SIA55" s="14"/>
      <c r="SIB55" s="15"/>
      <c r="SIC55" s="15"/>
      <c r="SID55" s="14"/>
      <c r="SIE55" s="15"/>
      <c r="SIF55" s="15"/>
      <c r="SIG55" s="14"/>
      <c r="SIH55" s="15"/>
      <c r="SII55" s="15"/>
      <c r="SIJ55" s="14"/>
      <c r="SIK55" s="15"/>
      <c r="SIL55" s="15"/>
      <c r="SIM55" s="14"/>
      <c r="SIN55" s="15"/>
      <c r="SIO55" s="15"/>
      <c r="SIP55" s="14"/>
      <c r="SIQ55" s="15"/>
      <c r="SIR55" s="15"/>
      <c r="SIS55" s="14"/>
      <c r="SIT55" s="15"/>
      <c r="SIU55" s="15"/>
      <c r="SIV55" s="14"/>
      <c r="SIW55" s="15"/>
      <c r="SIX55" s="15"/>
      <c r="SIY55" s="14"/>
      <c r="SIZ55" s="15"/>
      <c r="SJA55" s="15"/>
      <c r="SJB55" s="14"/>
      <c r="SJC55" s="15"/>
      <c r="SJD55" s="15"/>
      <c r="SJE55" s="14"/>
      <c r="SJF55" s="15"/>
      <c r="SJG55" s="15"/>
      <c r="SJH55" s="14"/>
      <c r="SJI55" s="15"/>
      <c r="SJJ55" s="15"/>
      <c r="SJK55" s="14"/>
      <c r="SJL55" s="15"/>
      <c r="SJM55" s="15"/>
      <c r="SJN55" s="14"/>
      <c r="SJO55" s="15"/>
      <c r="SJP55" s="15"/>
      <c r="SJQ55" s="14"/>
      <c r="SJR55" s="15"/>
      <c r="SJS55" s="15"/>
      <c r="SJT55" s="14"/>
      <c r="SJU55" s="15"/>
      <c r="SJV55" s="15"/>
      <c r="SJW55" s="14"/>
      <c r="SJX55" s="15"/>
      <c r="SJY55" s="15"/>
      <c r="SJZ55" s="14"/>
      <c r="SKA55" s="15"/>
      <c r="SKB55" s="15"/>
      <c r="SKC55" s="14"/>
      <c r="SKD55" s="15"/>
      <c r="SKE55" s="15"/>
      <c r="SKF55" s="14"/>
      <c r="SKG55" s="15"/>
      <c r="SKH55" s="15"/>
      <c r="SKI55" s="14"/>
      <c r="SKJ55" s="15"/>
      <c r="SKK55" s="15"/>
      <c r="SKL55" s="14"/>
      <c r="SKM55" s="15"/>
      <c r="SKN55" s="15"/>
      <c r="SKO55" s="14"/>
      <c r="SKP55" s="15"/>
      <c r="SKQ55" s="15"/>
      <c r="SKR55" s="14"/>
      <c r="SKS55" s="15"/>
      <c r="SKT55" s="15"/>
      <c r="SKU55" s="14"/>
      <c r="SKV55" s="15"/>
      <c r="SKW55" s="15"/>
      <c r="SKX55" s="14"/>
      <c r="SKY55" s="15"/>
      <c r="SKZ55" s="15"/>
      <c r="SLA55" s="14"/>
      <c r="SLB55" s="15"/>
      <c r="SLC55" s="15"/>
      <c r="SLD55" s="14"/>
      <c r="SLE55" s="15"/>
      <c r="SLF55" s="15"/>
      <c r="SLG55" s="14"/>
      <c r="SLH55" s="15"/>
      <c r="SLI55" s="15"/>
      <c r="SLJ55" s="14"/>
      <c r="SLK55" s="15"/>
      <c r="SLL55" s="15"/>
      <c r="SLM55" s="14"/>
      <c r="SLN55" s="15"/>
      <c r="SLO55" s="15"/>
      <c r="SLP55" s="14"/>
      <c r="SLQ55" s="15"/>
      <c r="SLR55" s="15"/>
      <c r="SLS55" s="14"/>
      <c r="SLT55" s="15"/>
      <c r="SLU55" s="15"/>
      <c r="SLV55" s="14"/>
      <c r="SLW55" s="15"/>
      <c r="SLX55" s="15"/>
      <c r="SLY55" s="14"/>
      <c r="SLZ55" s="15"/>
      <c r="SMA55" s="15"/>
      <c r="SMB55" s="14"/>
      <c r="SMC55" s="15"/>
      <c r="SMD55" s="15"/>
      <c r="SME55" s="14"/>
      <c r="SMF55" s="15"/>
      <c r="SMG55" s="15"/>
      <c r="SMH55" s="14"/>
      <c r="SMI55" s="15"/>
      <c r="SMJ55" s="15"/>
      <c r="SMK55" s="14"/>
      <c r="SML55" s="15"/>
      <c r="SMM55" s="15"/>
      <c r="SMN55" s="14"/>
      <c r="SMO55" s="15"/>
      <c r="SMP55" s="15"/>
      <c r="SMQ55" s="14"/>
      <c r="SMR55" s="15"/>
      <c r="SMS55" s="15"/>
      <c r="SMT55" s="14"/>
      <c r="SMU55" s="15"/>
      <c r="SMV55" s="15"/>
      <c r="SMW55" s="14"/>
      <c r="SMX55" s="15"/>
      <c r="SMY55" s="15"/>
      <c r="SMZ55" s="14"/>
      <c r="SNA55" s="15"/>
      <c r="SNB55" s="15"/>
      <c r="SNC55" s="14"/>
      <c r="SND55" s="15"/>
      <c r="SNE55" s="15"/>
      <c r="SNF55" s="14"/>
      <c r="SNG55" s="15"/>
      <c r="SNH55" s="15"/>
      <c r="SNI55" s="14"/>
      <c r="SNJ55" s="15"/>
      <c r="SNK55" s="15"/>
      <c r="SNL55" s="14"/>
      <c r="SNM55" s="15"/>
      <c r="SNN55" s="15"/>
      <c r="SNO55" s="14"/>
      <c r="SNP55" s="15"/>
      <c r="SNQ55" s="15"/>
      <c r="SNR55" s="14"/>
      <c r="SNS55" s="15"/>
      <c r="SNT55" s="15"/>
      <c r="SNU55" s="14"/>
      <c r="SNV55" s="15"/>
      <c r="SNW55" s="15"/>
      <c r="SNX55" s="14"/>
      <c r="SNY55" s="15"/>
      <c r="SNZ55" s="15"/>
      <c r="SOA55" s="14"/>
      <c r="SOB55" s="15"/>
      <c r="SOC55" s="15"/>
      <c r="SOD55" s="14"/>
      <c r="SOE55" s="15"/>
      <c r="SOF55" s="15"/>
      <c r="SOG55" s="14"/>
      <c r="SOH55" s="15"/>
      <c r="SOI55" s="15"/>
      <c r="SOJ55" s="14"/>
      <c r="SOK55" s="15"/>
      <c r="SOL55" s="15"/>
      <c r="SOM55" s="14"/>
      <c r="SON55" s="15"/>
      <c r="SOO55" s="15"/>
      <c r="SOP55" s="14"/>
      <c r="SOQ55" s="15"/>
      <c r="SOR55" s="15"/>
      <c r="SOS55" s="14"/>
      <c r="SOT55" s="15"/>
      <c r="SOU55" s="15"/>
      <c r="SOV55" s="14"/>
      <c r="SOW55" s="15"/>
      <c r="SOX55" s="15"/>
      <c r="SOY55" s="14"/>
      <c r="SOZ55" s="15"/>
      <c r="SPA55" s="15"/>
      <c r="SPB55" s="14"/>
      <c r="SPC55" s="15"/>
      <c r="SPD55" s="15"/>
      <c r="SPE55" s="14"/>
      <c r="SPF55" s="15"/>
      <c r="SPG55" s="15"/>
      <c r="SPH55" s="14"/>
      <c r="SPI55" s="15"/>
      <c r="SPJ55" s="15"/>
      <c r="SPK55" s="14"/>
      <c r="SPL55" s="15"/>
      <c r="SPM55" s="15"/>
      <c r="SPN55" s="14"/>
      <c r="SPO55" s="15"/>
      <c r="SPP55" s="15"/>
      <c r="SPQ55" s="14"/>
      <c r="SPR55" s="15"/>
      <c r="SPS55" s="15"/>
      <c r="SPT55" s="14"/>
      <c r="SPU55" s="15"/>
      <c r="SPV55" s="15"/>
      <c r="SPW55" s="14"/>
      <c r="SPX55" s="15"/>
      <c r="SPY55" s="15"/>
      <c r="SPZ55" s="14"/>
      <c r="SQA55" s="15"/>
      <c r="SQB55" s="15"/>
      <c r="SQC55" s="14"/>
      <c r="SQD55" s="15"/>
      <c r="SQE55" s="15"/>
      <c r="SQF55" s="14"/>
      <c r="SQG55" s="15"/>
      <c r="SQH55" s="15"/>
      <c r="SQI55" s="14"/>
      <c r="SQJ55" s="15"/>
      <c r="SQK55" s="15"/>
      <c r="SQL55" s="14"/>
      <c r="SQM55" s="15"/>
      <c r="SQN55" s="15"/>
      <c r="SQO55" s="14"/>
      <c r="SQP55" s="15"/>
      <c r="SQQ55" s="15"/>
      <c r="SQR55" s="14"/>
      <c r="SQS55" s="15"/>
      <c r="SQT55" s="15"/>
      <c r="SQU55" s="14"/>
      <c r="SQV55" s="15"/>
      <c r="SQW55" s="15"/>
      <c r="SQX55" s="14"/>
      <c r="SQY55" s="15"/>
      <c r="SQZ55" s="15"/>
      <c r="SRA55" s="14"/>
      <c r="SRB55" s="15"/>
      <c r="SRC55" s="15"/>
      <c r="SRD55" s="14"/>
      <c r="SRE55" s="15"/>
      <c r="SRF55" s="15"/>
      <c r="SRG55" s="14"/>
      <c r="SRH55" s="15"/>
      <c r="SRI55" s="15"/>
      <c r="SRJ55" s="14"/>
      <c r="SRK55" s="15"/>
      <c r="SRL55" s="15"/>
      <c r="SRM55" s="14"/>
      <c r="SRN55" s="15"/>
      <c r="SRO55" s="15"/>
      <c r="SRP55" s="14"/>
      <c r="SRQ55" s="15"/>
      <c r="SRR55" s="15"/>
      <c r="SRS55" s="14"/>
      <c r="SRT55" s="15"/>
      <c r="SRU55" s="15"/>
      <c r="SRV55" s="14"/>
      <c r="SRW55" s="15"/>
      <c r="SRX55" s="15"/>
      <c r="SRY55" s="14"/>
      <c r="SRZ55" s="15"/>
      <c r="SSA55" s="15"/>
      <c r="SSB55" s="14"/>
      <c r="SSC55" s="15"/>
      <c r="SSD55" s="15"/>
      <c r="SSE55" s="14"/>
      <c r="SSF55" s="15"/>
      <c r="SSG55" s="15"/>
      <c r="SSH55" s="14"/>
      <c r="SSI55" s="15"/>
      <c r="SSJ55" s="15"/>
      <c r="SSK55" s="14"/>
      <c r="SSL55" s="15"/>
      <c r="SSM55" s="15"/>
      <c r="SSN55" s="14"/>
      <c r="SSO55" s="15"/>
      <c r="SSP55" s="15"/>
      <c r="SSQ55" s="14"/>
      <c r="SSR55" s="15"/>
      <c r="SSS55" s="15"/>
      <c r="SST55" s="14"/>
      <c r="SSU55" s="15"/>
      <c r="SSV55" s="15"/>
      <c r="SSW55" s="14"/>
      <c r="SSX55" s="15"/>
      <c r="SSY55" s="15"/>
      <c r="SSZ55" s="14"/>
      <c r="STA55" s="15"/>
      <c r="STB55" s="15"/>
      <c r="STC55" s="14"/>
      <c r="STD55" s="15"/>
      <c r="STE55" s="15"/>
      <c r="STF55" s="14"/>
      <c r="STG55" s="15"/>
      <c r="STH55" s="15"/>
      <c r="STI55" s="14"/>
      <c r="STJ55" s="15"/>
      <c r="STK55" s="15"/>
      <c r="STL55" s="14"/>
      <c r="STM55" s="15"/>
      <c r="STN55" s="15"/>
      <c r="STO55" s="14"/>
      <c r="STP55" s="15"/>
      <c r="STQ55" s="15"/>
      <c r="STR55" s="14"/>
      <c r="STS55" s="15"/>
      <c r="STT55" s="15"/>
      <c r="STU55" s="14"/>
      <c r="STV55" s="15"/>
      <c r="STW55" s="15"/>
      <c r="STX55" s="14"/>
      <c r="STY55" s="15"/>
      <c r="STZ55" s="15"/>
      <c r="SUA55" s="14"/>
      <c r="SUB55" s="15"/>
      <c r="SUC55" s="15"/>
      <c r="SUD55" s="14"/>
      <c r="SUE55" s="15"/>
      <c r="SUF55" s="15"/>
      <c r="SUG55" s="14"/>
      <c r="SUH55" s="15"/>
      <c r="SUI55" s="15"/>
      <c r="SUJ55" s="14"/>
      <c r="SUK55" s="15"/>
      <c r="SUL55" s="15"/>
      <c r="SUM55" s="14"/>
      <c r="SUN55" s="15"/>
      <c r="SUO55" s="15"/>
      <c r="SUP55" s="14"/>
      <c r="SUQ55" s="15"/>
      <c r="SUR55" s="15"/>
      <c r="SUS55" s="14"/>
      <c r="SUT55" s="15"/>
      <c r="SUU55" s="15"/>
      <c r="SUV55" s="14"/>
      <c r="SUW55" s="15"/>
      <c r="SUX55" s="15"/>
      <c r="SUY55" s="14"/>
      <c r="SUZ55" s="15"/>
      <c r="SVA55" s="15"/>
      <c r="SVB55" s="14"/>
      <c r="SVC55" s="15"/>
      <c r="SVD55" s="15"/>
      <c r="SVE55" s="14"/>
      <c r="SVF55" s="15"/>
      <c r="SVG55" s="15"/>
      <c r="SVH55" s="14"/>
      <c r="SVI55" s="15"/>
      <c r="SVJ55" s="15"/>
      <c r="SVK55" s="14"/>
      <c r="SVL55" s="15"/>
      <c r="SVM55" s="15"/>
      <c r="SVN55" s="14"/>
      <c r="SVO55" s="15"/>
      <c r="SVP55" s="15"/>
      <c r="SVQ55" s="14"/>
      <c r="SVR55" s="15"/>
      <c r="SVS55" s="15"/>
      <c r="SVT55" s="14"/>
      <c r="SVU55" s="15"/>
      <c r="SVV55" s="15"/>
      <c r="SVW55" s="14"/>
      <c r="SVX55" s="15"/>
      <c r="SVY55" s="15"/>
      <c r="SVZ55" s="14"/>
      <c r="SWA55" s="15"/>
      <c r="SWB55" s="15"/>
      <c r="SWC55" s="14"/>
      <c r="SWD55" s="15"/>
      <c r="SWE55" s="15"/>
      <c r="SWF55" s="14"/>
      <c r="SWG55" s="15"/>
      <c r="SWH55" s="15"/>
      <c r="SWI55" s="14"/>
      <c r="SWJ55" s="15"/>
      <c r="SWK55" s="15"/>
      <c r="SWL55" s="14"/>
      <c r="SWM55" s="15"/>
      <c r="SWN55" s="15"/>
      <c r="SWO55" s="14"/>
      <c r="SWP55" s="15"/>
      <c r="SWQ55" s="15"/>
      <c r="SWR55" s="14"/>
      <c r="SWS55" s="15"/>
      <c r="SWT55" s="15"/>
      <c r="SWU55" s="14"/>
      <c r="SWV55" s="15"/>
      <c r="SWW55" s="15"/>
      <c r="SWX55" s="14"/>
      <c r="SWY55" s="15"/>
      <c r="SWZ55" s="15"/>
      <c r="SXA55" s="14"/>
      <c r="SXB55" s="15"/>
      <c r="SXC55" s="15"/>
      <c r="SXD55" s="14"/>
      <c r="SXE55" s="15"/>
      <c r="SXF55" s="15"/>
      <c r="SXG55" s="14"/>
      <c r="SXH55" s="15"/>
      <c r="SXI55" s="15"/>
      <c r="SXJ55" s="14"/>
      <c r="SXK55" s="15"/>
      <c r="SXL55" s="15"/>
      <c r="SXM55" s="14"/>
      <c r="SXN55" s="15"/>
      <c r="SXO55" s="15"/>
      <c r="SXP55" s="14"/>
      <c r="SXQ55" s="15"/>
      <c r="SXR55" s="15"/>
      <c r="SXS55" s="14"/>
      <c r="SXT55" s="15"/>
      <c r="SXU55" s="15"/>
      <c r="SXV55" s="14"/>
      <c r="SXW55" s="15"/>
      <c r="SXX55" s="15"/>
      <c r="SXY55" s="14"/>
      <c r="SXZ55" s="15"/>
      <c r="SYA55" s="15"/>
      <c r="SYB55" s="14"/>
      <c r="SYC55" s="15"/>
      <c r="SYD55" s="15"/>
      <c r="SYE55" s="14"/>
      <c r="SYF55" s="15"/>
      <c r="SYG55" s="15"/>
      <c r="SYH55" s="14"/>
      <c r="SYI55" s="15"/>
      <c r="SYJ55" s="15"/>
      <c r="SYK55" s="14"/>
      <c r="SYL55" s="15"/>
      <c r="SYM55" s="15"/>
      <c r="SYN55" s="14"/>
      <c r="SYO55" s="15"/>
      <c r="SYP55" s="15"/>
      <c r="SYQ55" s="14"/>
      <c r="SYR55" s="15"/>
      <c r="SYS55" s="15"/>
      <c r="SYT55" s="14"/>
      <c r="SYU55" s="15"/>
      <c r="SYV55" s="15"/>
      <c r="SYW55" s="14"/>
      <c r="SYX55" s="15"/>
      <c r="SYY55" s="15"/>
      <c r="SYZ55" s="14"/>
      <c r="SZA55" s="15"/>
      <c r="SZB55" s="15"/>
      <c r="SZC55" s="14"/>
      <c r="SZD55" s="15"/>
      <c r="SZE55" s="15"/>
      <c r="SZF55" s="14"/>
      <c r="SZG55" s="15"/>
      <c r="SZH55" s="15"/>
      <c r="SZI55" s="14"/>
      <c r="SZJ55" s="15"/>
      <c r="SZK55" s="15"/>
      <c r="SZL55" s="14"/>
      <c r="SZM55" s="15"/>
      <c r="SZN55" s="15"/>
      <c r="SZO55" s="14"/>
      <c r="SZP55" s="15"/>
      <c r="SZQ55" s="15"/>
      <c r="SZR55" s="14"/>
      <c r="SZS55" s="15"/>
      <c r="SZT55" s="15"/>
      <c r="SZU55" s="14"/>
      <c r="SZV55" s="15"/>
      <c r="SZW55" s="15"/>
      <c r="SZX55" s="14"/>
      <c r="SZY55" s="15"/>
      <c r="SZZ55" s="15"/>
      <c r="TAA55" s="14"/>
      <c r="TAB55" s="15"/>
      <c r="TAC55" s="15"/>
      <c r="TAD55" s="14"/>
      <c r="TAE55" s="15"/>
      <c r="TAF55" s="15"/>
      <c r="TAG55" s="14"/>
      <c r="TAH55" s="15"/>
      <c r="TAI55" s="15"/>
      <c r="TAJ55" s="14"/>
      <c r="TAK55" s="15"/>
      <c r="TAL55" s="15"/>
      <c r="TAM55" s="14"/>
      <c r="TAN55" s="15"/>
      <c r="TAO55" s="15"/>
      <c r="TAP55" s="14"/>
      <c r="TAQ55" s="15"/>
      <c r="TAR55" s="15"/>
      <c r="TAS55" s="14"/>
      <c r="TAT55" s="15"/>
      <c r="TAU55" s="15"/>
      <c r="TAV55" s="14"/>
      <c r="TAW55" s="15"/>
      <c r="TAX55" s="15"/>
      <c r="TAY55" s="14"/>
      <c r="TAZ55" s="15"/>
      <c r="TBA55" s="15"/>
      <c r="TBB55" s="14"/>
      <c r="TBC55" s="15"/>
      <c r="TBD55" s="15"/>
      <c r="TBE55" s="14"/>
      <c r="TBF55" s="15"/>
      <c r="TBG55" s="15"/>
      <c r="TBH55" s="14"/>
      <c r="TBI55" s="15"/>
      <c r="TBJ55" s="15"/>
      <c r="TBK55" s="14"/>
      <c r="TBL55" s="15"/>
      <c r="TBM55" s="15"/>
      <c r="TBN55" s="14"/>
      <c r="TBO55" s="15"/>
      <c r="TBP55" s="15"/>
      <c r="TBQ55" s="14"/>
      <c r="TBR55" s="15"/>
      <c r="TBS55" s="15"/>
      <c r="TBT55" s="14"/>
      <c r="TBU55" s="15"/>
      <c r="TBV55" s="15"/>
      <c r="TBW55" s="14"/>
      <c r="TBX55" s="15"/>
      <c r="TBY55" s="15"/>
      <c r="TBZ55" s="14"/>
      <c r="TCA55" s="15"/>
      <c r="TCB55" s="15"/>
      <c r="TCC55" s="14"/>
      <c r="TCD55" s="15"/>
      <c r="TCE55" s="15"/>
      <c r="TCF55" s="14"/>
      <c r="TCG55" s="15"/>
      <c r="TCH55" s="15"/>
      <c r="TCI55" s="14"/>
      <c r="TCJ55" s="15"/>
      <c r="TCK55" s="15"/>
      <c r="TCL55" s="14"/>
      <c r="TCM55" s="15"/>
      <c r="TCN55" s="15"/>
      <c r="TCO55" s="14"/>
      <c r="TCP55" s="15"/>
      <c r="TCQ55" s="15"/>
      <c r="TCR55" s="14"/>
      <c r="TCS55" s="15"/>
      <c r="TCT55" s="15"/>
      <c r="TCU55" s="14"/>
      <c r="TCV55" s="15"/>
      <c r="TCW55" s="15"/>
      <c r="TCX55" s="14"/>
      <c r="TCY55" s="15"/>
      <c r="TCZ55" s="15"/>
      <c r="TDA55" s="14"/>
      <c r="TDB55" s="15"/>
      <c r="TDC55" s="15"/>
      <c r="TDD55" s="14"/>
      <c r="TDE55" s="15"/>
      <c r="TDF55" s="15"/>
      <c r="TDG55" s="14"/>
      <c r="TDH55" s="15"/>
      <c r="TDI55" s="15"/>
      <c r="TDJ55" s="14"/>
      <c r="TDK55" s="15"/>
      <c r="TDL55" s="15"/>
      <c r="TDM55" s="14"/>
      <c r="TDN55" s="15"/>
      <c r="TDO55" s="15"/>
      <c r="TDP55" s="14"/>
      <c r="TDQ55" s="15"/>
      <c r="TDR55" s="15"/>
      <c r="TDS55" s="14"/>
      <c r="TDT55" s="15"/>
      <c r="TDU55" s="15"/>
      <c r="TDV55" s="14"/>
      <c r="TDW55" s="15"/>
      <c r="TDX55" s="15"/>
      <c r="TDY55" s="14"/>
      <c r="TDZ55" s="15"/>
      <c r="TEA55" s="15"/>
      <c r="TEB55" s="14"/>
      <c r="TEC55" s="15"/>
      <c r="TED55" s="15"/>
      <c r="TEE55" s="14"/>
      <c r="TEF55" s="15"/>
      <c r="TEG55" s="15"/>
      <c r="TEH55" s="14"/>
      <c r="TEI55" s="15"/>
      <c r="TEJ55" s="15"/>
      <c r="TEK55" s="14"/>
      <c r="TEL55" s="15"/>
      <c r="TEM55" s="15"/>
      <c r="TEN55" s="14"/>
      <c r="TEO55" s="15"/>
      <c r="TEP55" s="15"/>
      <c r="TEQ55" s="14"/>
      <c r="TER55" s="15"/>
      <c r="TES55" s="15"/>
      <c r="TET55" s="14"/>
      <c r="TEU55" s="15"/>
      <c r="TEV55" s="15"/>
      <c r="TEW55" s="14"/>
      <c r="TEX55" s="15"/>
      <c r="TEY55" s="15"/>
      <c r="TEZ55" s="14"/>
      <c r="TFA55" s="15"/>
      <c r="TFB55" s="15"/>
      <c r="TFC55" s="14"/>
      <c r="TFD55" s="15"/>
      <c r="TFE55" s="15"/>
      <c r="TFF55" s="14"/>
      <c r="TFG55" s="15"/>
      <c r="TFH55" s="15"/>
      <c r="TFI55" s="14"/>
      <c r="TFJ55" s="15"/>
      <c r="TFK55" s="15"/>
      <c r="TFL55" s="14"/>
      <c r="TFM55" s="15"/>
      <c r="TFN55" s="15"/>
      <c r="TFO55" s="14"/>
      <c r="TFP55" s="15"/>
      <c r="TFQ55" s="15"/>
      <c r="TFR55" s="14"/>
      <c r="TFS55" s="15"/>
      <c r="TFT55" s="15"/>
      <c r="TFU55" s="14"/>
      <c r="TFV55" s="15"/>
      <c r="TFW55" s="15"/>
      <c r="TFX55" s="14"/>
      <c r="TFY55" s="15"/>
      <c r="TFZ55" s="15"/>
      <c r="TGA55" s="14"/>
      <c r="TGB55" s="15"/>
      <c r="TGC55" s="15"/>
      <c r="TGD55" s="14"/>
      <c r="TGE55" s="15"/>
      <c r="TGF55" s="15"/>
      <c r="TGG55" s="14"/>
      <c r="TGH55" s="15"/>
      <c r="TGI55" s="15"/>
      <c r="TGJ55" s="14"/>
      <c r="TGK55" s="15"/>
      <c r="TGL55" s="15"/>
      <c r="TGM55" s="14"/>
      <c r="TGN55" s="15"/>
      <c r="TGO55" s="15"/>
      <c r="TGP55" s="14"/>
      <c r="TGQ55" s="15"/>
      <c r="TGR55" s="15"/>
      <c r="TGS55" s="14"/>
      <c r="TGT55" s="15"/>
      <c r="TGU55" s="15"/>
      <c r="TGV55" s="14"/>
      <c r="TGW55" s="15"/>
      <c r="TGX55" s="15"/>
      <c r="TGY55" s="14"/>
      <c r="TGZ55" s="15"/>
      <c r="THA55" s="15"/>
      <c r="THB55" s="14"/>
      <c r="THC55" s="15"/>
      <c r="THD55" s="15"/>
      <c r="THE55" s="14"/>
      <c r="THF55" s="15"/>
      <c r="THG55" s="15"/>
      <c r="THH55" s="14"/>
      <c r="THI55" s="15"/>
      <c r="THJ55" s="15"/>
      <c r="THK55" s="14"/>
      <c r="THL55" s="15"/>
      <c r="THM55" s="15"/>
      <c r="THN55" s="14"/>
      <c r="THO55" s="15"/>
      <c r="THP55" s="15"/>
      <c r="THQ55" s="14"/>
      <c r="THR55" s="15"/>
      <c r="THS55" s="15"/>
      <c r="THT55" s="14"/>
      <c r="THU55" s="15"/>
      <c r="THV55" s="15"/>
      <c r="THW55" s="14"/>
      <c r="THX55" s="15"/>
      <c r="THY55" s="15"/>
      <c r="THZ55" s="14"/>
      <c r="TIA55" s="15"/>
      <c r="TIB55" s="15"/>
      <c r="TIC55" s="14"/>
      <c r="TID55" s="15"/>
      <c r="TIE55" s="15"/>
      <c r="TIF55" s="14"/>
      <c r="TIG55" s="15"/>
      <c r="TIH55" s="15"/>
      <c r="TII55" s="14"/>
      <c r="TIJ55" s="15"/>
      <c r="TIK55" s="15"/>
      <c r="TIL55" s="14"/>
      <c r="TIM55" s="15"/>
      <c r="TIN55" s="15"/>
      <c r="TIO55" s="14"/>
      <c r="TIP55" s="15"/>
      <c r="TIQ55" s="15"/>
      <c r="TIR55" s="14"/>
      <c r="TIS55" s="15"/>
      <c r="TIT55" s="15"/>
      <c r="TIU55" s="14"/>
      <c r="TIV55" s="15"/>
      <c r="TIW55" s="15"/>
      <c r="TIX55" s="14"/>
      <c r="TIY55" s="15"/>
      <c r="TIZ55" s="15"/>
      <c r="TJA55" s="14"/>
      <c r="TJB55" s="15"/>
      <c r="TJC55" s="15"/>
      <c r="TJD55" s="14"/>
      <c r="TJE55" s="15"/>
      <c r="TJF55" s="15"/>
      <c r="TJG55" s="14"/>
      <c r="TJH55" s="15"/>
      <c r="TJI55" s="15"/>
      <c r="TJJ55" s="14"/>
      <c r="TJK55" s="15"/>
      <c r="TJL55" s="15"/>
      <c r="TJM55" s="14"/>
      <c r="TJN55" s="15"/>
      <c r="TJO55" s="15"/>
      <c r="TJP55" s="14"/>
      <c r="TJQ55" s="15"/>
      <c r="TJR55" s="15"/>
      <c r="TJS55" s="14"/>
      <c r="TJT55" s="15"/>
      <c r="TJU55" s="15"/>
      <c r="TJV55" s="14"/>
      <c r="TJW55" s="15"/>
      <c r="TJX55" s="15"/>
      <c r="TJY55" s="14"/>
      <c r="TJZ55" s="15"/>
      <c r="TKA55" s="15"/>
      <c r="TKB55" s="14"/>
      <c r="TKC55" s="15"/>
      <c r="TKD55" s="15"/>
      <c r="TKE55" s="14"/>
      <c r="TKF55" s="15"/>
      <c r="TKG55" s="15"/>
      <c r="TKH55" s="14"/>
      <c r="TKI55" s="15"/>
      <c r="TKJ55" s="15"/>
      <c r="TKK55" s="14"/>
      <c r="TKL55" s="15"/>
      <c r="TKM55" s="15"/>
      <c r="TKN55" s="14"/>
      <c r="TKO55" s="15"/>
      <c r="TKP55" s="15"/>
      <c r="TKQ55" s="14"/>
      <c r="TKR55" s="15"/>
      <c r="TKS55" s="15"/>
      <c r="TKT55" s="14"/>
      <c r="TKU55" s="15"/>
      <c r="TKV55" s="15"/>
      <c r="TKW55" s="14"/>
      <c r="TKX55" s="15"/>
      <c r="TKY55" s="15"/>
      <c r="TKZ55" s="14"/>
      <c r="TLA55" s="15"/>
      <c r="TLB55" s="15"/>
      <c r="TLC55" s="14"/>
      <c r="TLD55" s="15"/>
      <c r="TLE55" s="15"/>
      <c r="TLF55" s="14"/>
      <c r="TLG55" s="15"/>
      <c r="TLH55" s="15"/>
      <c r="TLI55" s="14"/>
      <c r="TLJ55" s="15"/>
      <c r="TLK55" s="15"/>
      <c r="TLL55" s="14"/>
      <c r="TLM55" s="15"/>
      <c r="TLN55" s="15"/>
      <c r="TLO55" s="14"/>
      <c r="TLP55" s="15"/>
      <c r="TLQ55" s="15"/>
      <c r="TLR55" s="14"/>
      <c r="TLS55" s="15"/>
      <c r="TLT55" s="15"/>
      <c r="TLU55" s="14"/>
      <c r="TLV55" s="15"/>
      <c r="TLW55" s="15"/>
      <c r="TLX55" s="14"/>
      <c r="TLY55" s="15"/>
      <c r="TLZ55" s="15"/>
      <c r="TMA55" s="14"/>
      <c r="TMB55" s="15"/>
      <c r="TMC55" s="15"/>
      <c r="TMD55" s="14"/>
      <c r="TME55" s="15"/>
      <c r="TMF55" s="15"/>
      <c r="TMG55" s="14"/>
      <c r="TMH55" s="15"/>
      <c r="TMI55" s="15"/>
      <c r="TMJ55" s="14"/>
      <c r="TMK55" s="15"/>
      <c r="TML55" s="15"/>
      <c r="TMM55" s="14"/>
      <c r="TMN55" s="15"/>
      <c r="TMO55" s="15"/>
      <c r="TMP55" s="14"/>
      <c r="TMQ55" s="15"/>
      <c r="TMR55" s="15"/>
      <c r="TMS55" s="14"/>
      <c r="TMT55" s="15"/>
      <c r="TMU55" s="15"/>
      <c r="TMV55" s="14"/>
      <c r="TMW55" s="15"/>
      <c r="TMX55" s="15"/>
      <c r="TMY55" s="14"/>
      <c r="TMZ55" s="15"/>
      <c r="TNA55" s="15"/>
      <c r="TNB55" s="14"/>
      <c r="TNC55" s="15"/>
      <c r="TND55" s="15"/>
      <c r="TNE55" s="14"/>
      <c r="TNF55" s="15"/>
      <c r="TNG55" s="15"/>
      <c r="TNH55" s="14"/>
      <c r="TNI55" s="15"/>
      <c r="TNJ55" s="15"/>
      <c r="TNK55" s="14"/>
      <c r="TNL55" s="15"/>
      <c r="TNM55" s="15"/>
      <c r="TNN55" s="14"/>
      <c r="TNO55" s="15"/>
      <c r="TNP55" s="15"/>
      <c r="TNQ55" s="14"/>
      <c r="TNR55" s="15"/>
      <c r="TNS55" s="15"/>
      <c r="TNT55" s="14"/>
      <c r="TNU55" s="15"/>
      <c r="TNV55" s="15"/>
      <c r="TNW55" s="14"/>
      <c r="TNX55" s="15"/>
      <c r="TNY55" s="15"/>
      <c r="TNZ55" s="14"/>
      <c r="TOA55" s="15"/>
      <c r="TOB55" s="15"/>
      <c r="TOC55" s="14"/>
      <c r="TOD55" s="15"/>
      <c r="TOE55" s="15"/>
      <c r="TOF55" s="14"/>
      <c r="TOG55" s="15"/>
      <c r="TOH55" s="15"/>
      <c r="TOI55" s="14"/>
      <c r="TOJ55" s="15"/>
      <c r="TOK55" s="15"/>
      <c r="TOL55" s="14"/>
      <c r="TOM55" s="15"/>
      <c r="TON55" s="15"/>
      <c r="TOO55" s="14"/>
      <c r="TOP55" s="15"/>
      <c r="TOQ55" s="15"/>
      <c r="TOR55" s="14"/>
      <c r="TOS55" s="15"/>
      <c r="TOT55" s="15"/>
      <c r="TOU55" s="14"/>
      <c r="TOV55" s="15"/>
      <c r="TOW55" s="15"/>
      <c r="TOX55" s="14"/>
      <c r="TOY55" s="15"/>
      <c r="TOZ55" s="15"/>
      <c r="TPA55" s="14"/>
      <c r="TPB55" s="15"/>
      <c r="TPC55" s="15"/>
      <c r="TPD55" s="14"/>
      <c r="TPE55" s="15"/>
      <c r="TPF55" s="15"/>
      <c r="TPG55" s="14"/>
      <c r="TPH55" s="15"/>
      <c r="TPI55" s="15"/>
      <c r="TPJ55" s="14"/>
      <c r="TPK55" s="15"/>
      <c r="TPL55" s="15"/>
      <c r="TPM55" s="14"/>
      <c r="TPN55" s="15"/>
      <c r="TPO55" s="15"/>
      <c r="TPP55" s="14"/>
      <c r="TPQ55" s="15"/>
      <c r="TPR55" s="15"/>
      <c r="TPS55" s="14"/>
      <c r="TPT55" s="15"/>
      <c r="TPU55" s="15"/>
      <c r="TPV55" s="14"/>
      <c r="TPW55" s="15"/>
      <c r="TPX55" s="15"/>
      <c r="TPY55" s="14"/>
      <c r="TPZ55" s="15"/>
      <c r="TQA55" s="15"/>
      <c r="TQB55" s="14"/>
      <c r="TQC55" s="15"/>
      <c r="TQD55" s="15"/>
      <c r="TQE55" s="14"/>
      <c r="TQF55" s="15"/>
      <c r="TQG55" s="15"/>
      <c r="TQH55" s="14"/>
      <c r="TQI55" s="15"/>
      <c r="TQJ55" s="15"/>
      <c r="TQK55" s="14"/>
      <c r="TQL55" s="15"/>
      <c r="TQM55" s="15"/>
      <c r="TQN55" s="14"/>
      <c r="TQO55" s="15"/>
      <c r="TQP55" s="15"/>
      <c r="TQQ55" s="14"/>
      <c r="TQR55" s="15"/>
      <c r="TQS55" s="15"/>
      <c r="TQT55" s="14"/>
      <c r="TQU55" s="15"/>
      <c r="TQV55" s="15"/>
      <c r="TQW55" s="14"/>
      <c r="TQX55" s="15"/>
      <c r="TQY55" s="15"/>
      <c r="TQZ55" s="14"/>
      <c r="TRA55" s="15"/>
      <c r="TRB55" s="15"/>
      <c r="TRC55" s="14"/>
      <c r="TRD55" s="15"/>
      <c r="TRE55" s="15"/>
      <c r="TRF55" s="14"/>
      <c r="TRG55" s="15"/>
      <c r="TRH55" s="15"/>
      <c r="TRI55" s="14"/>
      <c r="TRJ55" s="15"/>
      <c r="TRK55" s="15"/>
      <c r="TRL55" s="14"/>
      <c r="TRM55" s="15"/>
      <c r="TRN55" s="15"/>
      <c r="TRO55" s="14"/>
      <c r="TRP55" s="15"/>
      <c r="TRQ55" s="15"/>
      <c r="TRR55" s="14"/>
      <c r="TRS55" s="15"/>
      <c r="TRT55" s="15"/>
      <c r="TRU55" s="14"/>
      <c r="TRV55" s="15"/>
      <c r="TRW55" s="15"/>
      <c r="TRX55" s="14"/>
      <c r="TRY55" s="15"/>
      <c r="TRZ55" s="15"/>
      <c r="TSA55" s="14"/>
      <c r="TSB55" s="15"/>
      <c r="TSC55" s="15"/>
      <c r="TSD55" s="14"/>
      <c r="TSE55" s="15"/>
      <c r="TSF55" s="15"/>
      <c r="TSG55" s="14"/>
      <c r="TSH55" s="15"/>
      <c r="TSI55" s="15"/>
      <c r="TSJ55" s="14"/>
      <c r="TSK55" s="15"/>
      <c r="TSL55" s="15"/>
      <c r="TSM55" s="14"/>
      <c r="TSN55" s="15"/>
      <c r="TSO55" s="15"/>
      <c r="TSP55" s="14"/>
      <c r="TSQ55" s="15"/>
      <c r="TSR55" s="15"/>
      <c r="TSS55" s="14"/>
      <c r="TST55" s="15"/>
      <c r="TSU55" s="15"/>
      <c r="TSV55" s="14"/>
      <c r="TSW55" s="15"/>
      <c r="TSX55" s="15"/>
      <c r="TSY55" s="14"/>
      <c r="TSZ55" s="15"/>
      <c r="TTA55" s="15"/>
      <c r="TTB55" s="14"/>
      <c r="TTC55" s="15"/>
      <c r="TTD55" s="15"/>
      <c r="TTE55" s="14"/>
      <c r="TTF55" s="15"/>
      <c r="TTG55" s="15"/>
      <c r="TTH55" s="14"/>
      <c r="TTI55" s="15"/>
      <c r="TTJ55" s="15"/>
      <c r="TTK55" s="14"/>
      <c r="TTL55" s="15"/>
      <c r="TTM55" s="15"/>
      <c r="TTN55" s="14"/>
      <c r="TTO55" s="15"/>
      <c r="TTP55" s="15"/>
      <c r="TTQ55" s="14"/>
      <c r="TTR55" s="15"/>
      <c r="TTS55" s="15"/>
      <c r="TTT55" s="14"/>
      <c r="TTU55" s="15"/>
      <c r="TTV55" s="15"/>
      <c r="TTW55" s="14"/>
      <c r="TTX55" s="15"/>
      <c r="TTY55" s="15"/>
      <c r="TTZ55" s="14"/>
      <c r="TUA55" s="15"/>
      <c r="TUB55" s="15"/>
      <c r="TUC55" s="14"/>
      <c r="TUD55" s="15"/>
      <c r="TUE55" s="15"/>
      <c r="TUF55" s="14"/>
      <c r="TUG55" s="15"/>
      <c r="TUH55" s="15"/>
      <c r="TUI55" s="14"/>
      <c r="TUJ55" s="15"/>
      <c r="TUK55" s="15"/>
      <c r="TUL55" s="14"/>
      <c r="TUM55" s="15"/>
      <c r="TUN55" s="15"/>
      <c r="TUO55" s="14"/>
      <c r="TUP55" s="15"/>
      <c r="TUQ55" s="15"/>
      <c r="TUR55" s="14"/>
      <c r="TUS55" s="15"/>
      <c r="TUT55" s="15"/>
      <c r="TUU55" s="14"/>
      <c r="TUV55" s="15"/>
      <c r="TUW55" s="15"/>
      <c r="TUX55" s="14"/>
      <c r="TUY55" s="15"/>
      <c r="TUZ55" s="15"/>
      <c r="TVA55" s="14"/>
      <c r="TVB55" s="15"/>
      <c r="TVC55" s="15"/>
      <c r="TVD55" s="14"/>
      <c r="TVE55" s="15"/>
      <c r="TVF55" s="15"/>
      <c r="TVG55" s="14"/>
      <c r="TVH55" s="15"/>
      <c r="TVI55" s="15"/>
      <c r="TVJ55" s="14"/>
      <c r="TVK55" s="15"/>
      <c r="TVL55" s="15"/>
      <c r="TVM55" s="14"/>
      <c r="TVN55" s="15"/>
      <c r="TVO55" s="15"/>
      <c r="TVP55" s="14"/>
      <c r="TVQ55" s="15"/>
      <c r="TVR55" s="15"/>
      <c r="TVS55" s="14"/>
      <c r="TVT55" s="15"/>
      <c r="TVU55" s="15"/>
      <c r="TVV55" s="14"/>
      <c r="TVW55" s="15"/>
      <c r="TVX55" s="15"/>
      <c r="TVY55" s="14"/>
      <c r="TVZ55" s="15"/>
      <c r="TWA55" s="15"/>
      <c r="TWB55" s="14"/>
      <c r="TWC55" s="15"/>
      <c r="TWD55" s="15"/>
      <c r="TWE55" s="14"/>
      <c r="TWF55" s="15"/>
      <c r="TWG55" s="15"/>
      <c r="TWH55" s="14"/>
      <c r="TWI55" s="15"/>
      <c r="TWJ55" s="15"/>
      <c r="TWK55" s="14"/>
      <c r="TWL55" s="15"/>
      <c r="TWM55" s="15"/>
      <c r="TWN55" s="14"/>
      <c r="TWO55" s="15"/>
      <c r="TWP55" s="15"/>
      <c r="TWQ55" s="14"/>
      <c r="TWR55" s="15"/>
      <c r="TWS55" s="15"/>
      <c r="TWT55" s="14"/>
      <c r="TWU55" s="15"/>
      <c r="TWV55" s="15"/>
      <c r="TWW55" s="14"/>
      <c r="TWX55" s="15"/>
      <c r="TWY55" s="15"/>
      <c r="TWZ55" s="14"/>
      <c r="TXA55" s="15"/>
      <c r="TXB55" s="15"/>
      <c r="TXC55" s="14"/>
      <c r="TXD55" s="15"/>
      <c r="TXE55" s="15"/>
      <c r="TXF55" s="14"/>
      <c r="TXG55" s="15"/>
      <c r="TXH55" s="15"/>
      <c r="TXI55" s="14"/>
      <c r="TXJ55" s="15"/>
      <c r="TXK55" s="15"/>
      <c r="TXL55" s="14"/>
      <c r="TXM55" s="15"/>
      <c r="TXN55" s="15"/>
      <c r="TXO55" s="14"/>
      <c r="TXP55" s="15"/>
      <c r="TXQ55" s="15"/>
      <c r="TXR55" s="14"/>
      <c r="TXS55" s="15"/>
      <c r="TXT55" s="15"/>
      <c r="TXU55" s="14"/>
      <c r="TXV55" s="15"/>
      <c r="TXW55" s="15"/>
      <c r="TXX55" s="14"/>
      <c r="TXY55" s="15"/>
      <c r="TXZ55" s="15"/>
      <c r="TYA55" s="14"/>
      <c r="TYB55" s="15"/>
      <c r="TYC55" s="15"/>
      <c r="TYD55" s="14"/>
      <c r="TYE55" s="15"/>
      <c r="TYF55" s="15"/>
      <c r="TYG55" s="14"/>
      <c r="TYH55" s="15"/>
      <c r="TYI55" s="15"/>
      <c r="TYJ55" s="14"/>
      <c r="TYK55" s="15"/>
      <c r="TYL55" s="15"/>
      <c r="TYM55" s="14"/>
      <c r="TYN55" s="15"/>
      <c r="TYO55" s="15"/>
      <c r="TYP55" s="14"/>
      <c r="TYQ55" s="15"/>
      <c r="TYR55" s="15"/>
      <c r="TYS55" s="14"/>
      <c r="TYT55" s="15"/>
      <c r="TYU55" s="15"/>
      <c r="TYV55" s="14"/>
      <c r="TYW55" s="15"/>
      <c r="TYX55" s="15"/>
      <c r="TYY55" s="14"/>
      <c r="TYZ55" s="15"/>
      <c r="TZA55" s="15"/>
      <c r="TZB55" s="14"/>
      <c r="TZC55" s="15"/>
      <c r="TZD55" s="15"/>
      <c r="TZE55" s="14"/>
      <c r="TZF55" s="15"/>
      <c r="TZG55" s="15"/>
      <c r="TZH55" s="14"/>
      <c r="TZI55" s="15"/>
      <c r="TZJ55" s="15"/>
      <c r="TZK55" s="14"/>
      <c r="TZL55" s="15"/>
      <c r="TZM55" s="15"/>
      <c r="TZN55" s="14"/>
      <c r="TZO55" s="15"/>
      <c r="TZP55" s="15"/>
      <c r="TZQ55" s="14"/>
      <c r="TZR55" s="15"/>
      <c r="TZS55" s="15"/>
      <c r="TZT55" s="14"/>
      <c r="TZU55" s="15"/>
      <c r="TZV55" s="15"/>
      <c r="TZW55" s="14"/>
      <c r="TZX55" s="15"/>
      <c r="TZY55" s="15"/>
      <c r="TZZ55" s="14"/>
      <c r="UAA55" s="15"/>
      <c r="UAB55" s="15"/>
      <c r="UAC55" s="14"/>
      <c r="UAD55" s="15"/>
      <c r="UAE55" s="15"/>
      <c r="UAF55" s="14"/>
      <c r="UAG55" s="15"/>
      <c r="UAH55" s="15"/>
      <c r="UAI55" s="14"/>
      <c r="UAJ55" s="15"/>
      <c r="UAK55" s="15"/>
      <c r="UAL55" s="14"/>
      <c r="UAM55" s="15"/>
      <c r="UAN55" s="15"/>
      <c r="UAO55" s="14"/>
      <c r="UAP55" s="15"/>
      <c r="UAQ55" s="15"/>
      <c r="UAR55" s="14"/>
      <c r="UAS55" s="15"/>
      <c r="UAT55" s="15"/>
      <c r="UAU55" s="14"/>
      <c r="UAV55" s="15"/>
      <c r="UAW55" s="15"/>
      <c r="UAX55" s="14"/>
      <c r="UAY55" s="15"/>
      <c r="UAZ55" s="15"/>
      <c r="UBA55" s="14"/>
      <c r="UBB55" s="15"/>
      <c r="UBC55" s="15"/>
      <c r="UBD55" s="14"/>
      <c r="UBE55" s="15"/>
      <c r="UBF55" s="15"/>
      <c r="UBG55" s="14"/>
      <c r="UBH55" s="15"/>
      <c r="UBI55" s="15"/>
      <c r="UBJ55" s="14"/>
      <c r="UBK55" s="15"/>
      <c r="UBL55" s="15"/>
      <c r="UBM55" s="14"/>
      <c r="UBN55" s="15"/>
      <c r="UBO55" s="15"/>
      <c r="UBP55" s="14"/>
      <c r="UBQ55" s="15"/>
      <c r="UBR55" s="15"/>
      <c r="UBS55" s="14"/>
      <c r="UBT55" s="15"/>
      <c r="UBU55" s="15"/>
      <c r="UBV55" s="14"/>
      <c r="UBW55" s="15"/>
      <c r="UBX55" s="15"/>
      <c r="UBY55" s="14"/>
      <c r="UBZ55" s="15"/>
      <c r="UCA55" s="15"/>
      <c r="UCB55" s="14"/>
      <c r="UCC55" s="15"/>
      <c r="UCD55" s="15"/>
      <c r="UCE55" s="14"/>
      <c r="UCF55" s="15"/>
      <c r="UCG55" s="15"/>
      <c r="UCH55" s="14"/>
      <c r="UCI55" s="15"/>
      <c r="UCJ55" s="15"/>
      <c r="UCK55" s="14"/>
      <c r="UCL55" s="15"/>
      <c r="UCM55" s="15"/>
      <c r="UCN55" s="14"/>
      <c r="UCO55" s="15"/>
      <c r="UCP55" s="15"/>
      <c r="UCQ55" s="14"/>
      <c r="UCR55" s="15"/>
      <c r="UCS55" s="15"/>
      <c r="UCT55" s="14"/>
      <c r="UCU55" s="15"/>
      <c r="UCV55" s="15"/>
      <c r="UCW55" s="14"/>
      <c r="UCX55" s="15"/>
      <c r="UCY55" s="15"/>
      <c r="UCZ55" s="14"/>
      <c r="UDA55" s="15"/>
      <c r="UDB55" s="15"/>
      <c r="UDC55" s="14"/>
      <c r="UDD55" s="15"/>
      <c r="UDE55" s="15"/>
      <c r="UDF55" s="14"/>
      <c r="UDG55" s="15"/>
      <c r="UDH55" s="15"/>
      <c r="UDI55" s="14"/>
      <c r="UDJ55" s="15"/>
      <c r="UDK55" s="15"/>
      <c r="UDL55" s="14"/>
      <c r="UDM55" s="15"/>
      <c r="UDN55" s="15"/>
      <c r="UDO55" s="14"/>
      <c r="UDP55" s="15"/>
      <c r="UDQ55" s="15"/>
      <c r="UDR55" s="14"/>
      <c r="UDS55" s="15"/>
      <c r="UDT55" s="15"/>
      <c r="UDU55" s="14"/>
      <c r="UDV55" s="15"/>
      <c r="UDW55" s="15"/>
      <c r="UDX55" s="14"/>
      <c r="UDY55" s="15"/>
      <c r="UDZ55" s="15"/>
      <c r="UEA55" s="14"/>
      <c r="UEB55" s="15"/>
      <c r="UEC55" s="15"/>
      <c r="UED55" s="14"/>
      <c r="UEE55" s="15"/>
      <c r="UEF55" s="15"/>
      <c r="UEG55" s="14"/>
      <c r="UEH55" s="15"/>
      <c r="UEI55" s="15"/>
      <c r="UEJ55" s="14"/>
      <c r="UEK55" s="15"/>
      <c r="UEL55" s="15"/>
      <c r="UEM55" s="14"/>
      <c r="UEN55" s="15"/>
      <c r="UEO55" s="15"/>
      <c r="UEP55" s="14"/>
      <c r="UEQ55" s="15"/>
      <c r="UER55" s="15"/>
      <c r="UES55" s="14"/>
      <c r="UET55" s="15"/>
      <c r="UEU55" s="15"/>
      <c r="UEV55" s="14"/>
      <c r="UEW55" s="15"/>
      <c r="UEX55" s="15"/>
      <c r="UEY55" s="14"/>
      <c r="UEZ55" s="15"/>
      <c r="UFA55" s="15"/>
      <c r="UFB55" s="14"/>
      <c r="UFC55" s="15"/>
      <c r="UFD55" s="15"/>
      <c r="UFE55" s="14"/>
      <c r="UFF55" s="15"/>
      <c r="UFG55" s="15"/>
      <c r="UFH55" s="14"/>
      <c r="UFI55" s="15"/>
      <c r="UFJ55" s="15"/>
      <c r="UFK55" s="14"/>
      <c r="UFL55" s="15"/>
      <c r="UFM55" s="15"/>
      <c r="UFN55" s="14"/>
      <c r="UFO55" s="15"/>
      <c r="UFP55" s="15"/>
      <c r="UFQ55" s="14"/>
      <c r="UFR55" s="15"/>
      <c r="UFS55" s="15"/>
      <c r="UFT55" s="14"/>
      <c r="UFU55" s="15"/>
      <c r="UFV55" s="15"/>
      <c r="UFW55" s="14"/>
      <c r="UFX55" s="15"/>
      <c r="UFY55" s="15"/>
      <c r="UFZ55" s="14"/>
      <c r="UGA55" s="15"/>
      <c r="UGB55" s="15"/>
      <c r="UGC55" s="14"/>
      <c r="UGD55" s="15"/>
      <c r="UGE55" s="15"/>
      <c r="UGF55" s="14"/>
      <c r="UGG55" s="15"/>
      <c r="UGH55" s="15"/>
      <c r="UGI55" s="14"/>
      <c r="UGJ55" s="15"/>
      <c r="UGK55" s="15"/>
      <c r="UGL55" s="14"/>
      <c r="UGM55" s="15"/>
      <c r="UGN55" s="15"/>
      <c r="UGO55" s="14"/>
      <c r="UGP55" s="15"/>
      <c r="UGQ55" s="15"/>
      <c r="UGR55" s="14"/>
      <c r="UGS55" s="15"/>
      <c r="UGT55" s="15"/>
      <c r="UGU55" s="14"/>
      <c r="UGV55" s="15"/>
      <c r="UGW55" s="15"/>
      <c r="UGX55" s="14"/>
      <c r="UGY55" s="15"/>
      <c r="UGZ55" s="15"/>
      <c r="UHA55" s="14"/>
      <c r="UHB55" s="15"/>
      <c r="UHC55" s="15"/>
      <c r="UHD55" s="14"/>
      <c r="UHE55" s="15"/>
      <c r="UHF55" s="15"/>
      <c r="UHG55" s="14"/>
      <c r="UHH55" s="15"/>
      <c r="UHI55" s="15"/>
      <c r="UHJ55" s="14"/>
      <c r="UHK55" s="15"/>
      <c r="UHL55" s="15"/>
      <c r="UHM55" s="14"/>
      <c r="UHN55" s="15"/>
      <c r="UHO55" s="15"/>
      <c r="UHP55" s="14"/>
      <c r="UHQ55" s="15"/>
      <c r="UHR55" s="15"/>
      <c r="UHS55" s="14"/>
      <c r="UHT55" s="15"/>
      <c r="UHU55" s="15"/>
      <c r="UHV55" s="14"/>
      <c r="UHW55" s="15"/>
      <c r="UHX55" s="15"/>
      <c r="UHY55" s="14"/>
      <c r="UHZ55" s="15"/>
      <c r="UIA55" s="15"/>
      <c r="UIB55" s="14"/>
      <c r="UIC55" s="15"/>
      <c r="UID55" s="15"/>
      <c r="UIE55" s="14"/>
      <c r="UIF55" s="15"/>
      <c r="UIG55" s="15"/>
      <c r="UIH55" s="14"/>
      <c r="UII55" s="15"/>
      <c r="UIJ55" s="15"/>
      <c r="UIK55" s="14"/>
      <c r="UIL55" s="15"/>
      <c r="UIM55" s="15"/>
      <c r="UIN55" s="14"/>
      <c r="UIO55" s="15"/>
      <c r="UIP55" s="15"/>
      <c r="UIQ55" s="14"/>
      <c r="UIR55" s="15"/>
      <c r="UIS55" s="15"/>
      <c r="UIT55" s="14"/>
      <c r="UIU55" s="15"/>
      <c r="UIV55" s="15"/>
      <c r="UIW55" s="14"/>
      <c r="UIX55" s="15"/>
      <c r="UIY55" s="15"/>
      <c r="UIZ55" s="14"/>
      <c r="UJA55" s="15"/>
      <c r="UJB55" s="15"/>
      <c r="UJC55" s="14"/>
      <c r="UJD55" s="15"/>
      <c r="UJE55" s="15"/>
      <c r="UJF55" s="14"/>
      <c r="UJG55" s="15"/>
      <c r="UJH55" s="15"/>
      <c r="UJI55" s="14"/>
      <c r="UJJ55" s="15"/>
      <c r="UJK55" s="15"/>
      <c r="UJL55" s="14"/>
      <c r="UJM55" s="15"/>
      <c r="UJN55" s="15"/>
      <c r="UJO55" s="14"/>
      <c r="UJP55" s="15"/>
      <c r="UJQ55" s="15"/>
      <c r="UJR55" s="14"/>
      <c r="UJS55" s="15"/>
      <c r="UJT55" s="15"/>
      <c r="UJU55" s="14"/>
      <c r="UJV55" s="15"/>
      <c r="UJW55" s="15"/>
      <c r="UJX55" s="14"/>
      <c r="UJY55" s="15"/>
      <c r="UJZ55" s="15"/>
      <c r="UKA55" s="14"/>
      <c r="UKB55" s="15"/>
      <c r="UKC55" s="15"/>
      <c r="UKD55" s="14"/>
      <c r="UKE55" s="15"/>
      <c r="UKF55" s="15"/>
      <c r="UKG55" s="14"/>
      <c r="UKH55" s="15"/>
      <c r="UKI55" s="15"/>
      <c r="UKJ55" s="14"/>
      <c r="UKK55" s="15"/>
      <c r="UKL55" s="15"/>
      <c r="UKM55" s="14"/>
      <c r="UKN55" s="15"/>
      <c r="UKO55" s="15"/>
      <c r="UKP55" s="14"/>
      <c r="UKQ55" s="15"/>
      <c r="UKR55" s="15"/>
      <c r="UKS55" s="14"/>
      <c r="UKT55" s="15"/>
      <c r="UKU55" s="15"/>
      <c r="UKV55" s="14"/>
      <c r="UKW55" s="15"/>
      <c r="UKX55" s="15"/>
      <c r="UKY55" s="14"/>
      <c r="UKZ55" s="15"/>
      <c r="ULA55" s="15"/>
      <c r="ULB55" s="14"/>
      <c r="ULC55" s="15"/>
      <c r="ULD55" s="15"/>
      <c r="ULE55" s="14"/>
      <c r="ULF55" s="15"/>
      <c r="ULG55" s="15"/>
      <c r="ULH55" s="14"/>
      <c r="ULI55" s="15"/>
      <c r="ULJ55" s="15"/>
      <c r="ULK55" s="14"/>
      <c r="ULL55" s="15"/>
      <c r="ULM55" s="15"/>
      <c r="ULN55" s="14"/>
      <c r="ULO55" s="15"/>
      <c r="ULP55" s="15"/>
      <c r="ULQ55" s="14"/>
      <c r="ULR55" s="15"/>
      <c r="ULS55" s="15"/>
      <c r="ULT55" s="14"/>
      <c r="ULU55" s="15"/>
      <c r="ULV55" s="15"/>
      <c r="ULW55" s="14"/>
      <c r="ULX55" s="15"/>
      <c r="ULY55" s="15"/>
      <c r="ULZ55" s="14"/>
      <c r="UMA55" s="15"/>
      <c r="UMB55" s="15"/>
      <c r="UMC55" s="14"/>
      <c r="UMD55" s="15"/>
      <c r="UME55" s="15"/>
      <c r="UMF55" s="14"/>
      <c r="UMG55" s="15"/>
      <c r="UMH55" s="15"/>
      <c r="UMI55" s="14"/>
      <c r="UMJ55" s="15"/>
      <c r="UMK55" s="15"/>
      <c r="UML55" s="14"/>
      <c r="UMM55" s="15"/>
      <c r="UMN55" s="15"/>
      <c r="UMO55" s="14"/>
      <c r="UMP55" s="15"/>
      <c r="UMQ55" s="15"/>
      <c r="UMR55" s="14"/>
      <c r="UMS55" s="15"/>
      <c r="UMT55" s="15"/>
      <c r="UMU55" s="14"/>
      <c r="UMV55" s="15"/>
      <c r="UMW55" s="15"/>
      <c r="UMX55" s="14"/>
      <c r="UMY55" s="15"/>
      <c r="UMZ55" s="15"/>
      <c r="UNA55" s="14"/>
      <c r="UNB55" s="15"/>
      <c r="UNC55" s="15"/>
      <c r="UND55" s="14"/>
      <c r="UNE55" s="15"/>
      <c r="UNF55" s="15"/>
      <c r="UNG55" s="14"/>
      <c r="UNH55" s="15"/>
      <c r="UNI55" s="15"/>
      <c r="UNJ55" s="14"/>
      <c r="UNK55" s="15"/>
      <c r="UNL55" s="15"/>
      <c r="UNM55" s="14"/>
      <c r="UNN55" s="15"/>
      <c r="UNO55" s="15"/>
      <c r="UNP55" s="14"/>
      <c r="UNQ55" s="15"/>
      <c r="UNR55" s="15"/>
      <c r="UNS55" s="14"/>
      <c r="UNT55" s="15"/>
      <c r="UNU55" s="15"/>
      <c r="UNV55" s="14"/>
      <c r="UNW55" s="15"/>
      <c r="UNX55" s="15"/>
      <c r="UNY55" s="14"/>
      <c r="UNZ55" s="15"/>
      <c r="UOA55" s="15"/>
      <c r="UOB55" s="14"/>
      <c r="UOC55" s="15"/>
      <c r="UOD55" s="15"/>
      <c r="UOE55" s="14"/>
      <c r="UOF55" s="15"/>
      <c r="UOG55" s="15"/>
      <c r="UOH55" s="14"/>
      <c r="UOI55" s="15"/>
      <c r="UOJ55" s="15"/>
      <c r="UOK55" s="14"/>
      <c r="UOL55" s="15"/>
      <c r="UOM55" s="15"/>
      <c r="UON55" s="14"/>
      <c r="UOO55" s="15"/>
      <c r="UOP55" s="15"/>
      <c r="UOQ55" s="14"/>
      <c r="UOR55" s="15"/>
      <c r="UOS55" s="15"/>
      <c r="UOT55" s="14"/>
      <c r="UOU55" s="15"/>
      <c r="UOV55" s="15"/>
      <c r="UOW55" s="14"/>
      <c r="UOX55" s="15"/>
      <c r="UOY55" s="15"/>
      <c r="UOZ55" s="14"/>
      <c r="UPA55" s="15"/>
      <c r="UPB55" s="15"/>
      <c r="UPC55" s="14"/>
      <c r="UPD55" s="15"/>
      <c r="UPE55" s="15"/>
      <c r="UPF55" s="14"/>
      <c r="UPG55" s="15"/>
      <c r="UPH55" s="15"/>
      <c r="UPI55" s="14"/>
      <c r="UPJ55" s="15"/>
      <c r="UPK55" s="15"/>
      <c r="UPL55" s="14"/>
      <c r="UPM55" s="15"/>
      <c r="UPN55" s="15"/>
      <c r="UPO55" s="14"/>
      <c r="UPP55" s="15"/>
      <c r="UPQ55" s="15"/>
      <c r="UPR55" s="14"/>
      <c r="UPS55" s="15"/>
      <c r="UPT55" s="15"/>
      <c r="UPU55" s="14"/>
      <c r="UPV55" s="15"/>
      <c r="UPW55" s="15"/>
      <c r="UPX55" s="14"/>
      <c r="UPY55" s="15"/>
      <c r="UPZ55" s="15"/>
      <c r="UQA55" s="14"/>
      <c r="UQB55" s="15"/>
      <c r="UQC55" s="15"/>
      <c r="UQD55" s="14"/>
      <c r="UQE55" s="15"/>
      <c r="UQF55" s="15"/>
      <c r="UQG55" s="14"/>
      <c r="UQH55" s="15"/>
      <c r="UQI55" s="15"/>
      <c r="UQJ55" s="14"/>
      <c r="UQK55" s="15"/>
      <c r="UQL55" s="15"/>
      <c r="UQM55" s="14"/>
      <c r="UQN55" s="15"/>
      <c r="UQO55" s="15"/>
      <c r="UQP55" s="14"/>
      <c r="UQQ55" s="15"/>
      <c r="UQR55" s="15"/>
      <c r="UQS55" s="14"/>
      <c r="UQT55" s="15"/>
      <c r="UQU55" s="15"/>
      <c r="UQV55" s="14"/>
      <c r="UQW55" s="15"/>
      <c r="UQX55" s="15"/>
      <c r="UQY55" s="14"/>
      <c r="UQZ55" s="15"/>
      <c r="URA55" s="15"/>
      <c r="URB55" s="14"/>
      <c r="URC55" s="15"/>
      <c r="URD55" s="15"/>
      <c r="URE55" s="14"/>
      <c r="URF55" s="15"/>
      <c r="URG55" s="15"/>
      <c r="URH55" s="14"/>
      <c r="URI55" s="15"/>
      <c r="URJ55" s="15"/>
      <c r="URK55" s="14"/>
      <c r="URL55" s="15"/>
      <c r="URM55" s="15"/>
      <c r="URN55" s="14"/>
      <c r="URO55" s="15"/>
      <c r="URP55" s="15"/>
      <c r="URQ55" s="14"/>
      <c r="URR55" s="15"/>
      <c r="URS55" s="15"/>
      <c r="URT55" s="14"/>
      <c r="URU55" s="15"/>
      <c r="URV55" s="15"/>
      <c r="URW55" s="14"/>
      <c r="URX55" s="15"/>
      <c r="URY55" s="15"/>
      <c r="URZ55" s="14"/>
      <c r="USA55" s="15"/>
      <c r="USB55" s="15"/>
      <c r="USC55" s="14"/>
      <c r="USD55" s="15"/>
      <c r="USE55" s="15"/>
      <c r="USF55" s="14"/>
      <c r="USG55" s="15"/>
      <c r="USH55" s="15"/>
      <c r="USI55" s="14"/>
      <c r="USJ55" s="15"/>
      <c r="USK55" s="15"/>
      <c r="USL55" s="14"/>
      <c r="USM55" s="15"/>
      <c r="USN55" s="15"/>
      <c r="USO55" s="14"/>
      <c r="USP55" s="15"/>
      <c r="USQ55" s="15"/>
      <c r="USR55" s="14"/>
      <c r="USS55" s="15"/>
      <c r="UST55" s="15"/>
      <c r="USU55" s="14"/>
      <c r="USV55" s="15"/>
      <c r="USW55" s="15"/>
      <c r="USX55" s="14"/>
      <c r="USY55" s="15"/>
      <c r="USZ55" s="15"/>
      <c r="UTA55" s="14"/>
      <c r="UTB55" s="15"/>
      <c r="UTC55" s="15"/>
      <c r="UTD55" s="14"/>
      <c r="UTE55" s="15"/>
      <c r="UTF55" s="15"/>
      <c r="UTG55" s="14"/>
      <c r="UTH55" s="15"/>
      <c r="UTI55" s="15"/>
      <c r="UTJ55" s="14"/>
      <c r="UTK55" s="15"/>
      <c r="UTL55" s="15"/>
      <c r="UTM55" s="14"/>
      <c r="UTN55" s="15"/>
      <c r="UTO55" s="15"/>
      <c r="UTP55" s="14"/>
      <c r="UTQ55" s="15"/>
      <c r="UTR55" s="15"/>
      <c r="UTS55" s="14"/>
      <c r="UTT55" s="15"/>
      <c r="UTU55" s="15"/>
      <c r="UTV55" s="14"/>
      <c r="UTW55" s="15"/>
      <c r="UTX55" s="15"/>
      <c r="UTY55" s="14"/>
      <c r="UTZ55" s="15"/>
      <c r="UUA55" s="15"/>
      <c r="UUB55" s="14"/>
      <c r="UUC55" s="15"/>
      <c r="UUD55" s="15"/>
      <c r="UUE55" s="14"/>
      <c r="UUF55" s="15"/>
      <c r="UUG55" s="15"/>
      <c r="UUH55" s="14"/>
      <c r="UUI55" s="15"/>
      <c r="UUJ55" s="15"/>
      <c r="UUK55" s="14"/>
      <c r="UUL55" s="15"/>
      <c r="UUM55" s="15"/>
      <c r="UUN55" s="14"/>
      <c r="UUO55" s="15"/>
      <c r="UUP55" s="15"/>
      <c r="UUQ55" s="14"/>
      <c r="UUR55" s="15"/>
      <c r="UUS55" s="15"/>
      <c r="UUT55" s="14"/>
      <c r="UUU55" s="15"/>
      <c r="UUV55" s="15"/>
      <c r="UUW55" s="14"/>
      <c r="UUX55" s="15"/>
      <c r="UUY55" s="15"/>
      <c r="UUZ55" s="14"/>
      <c r="UVA55" s="15"/>
      <c r="UVB55" s="15"/>
      <c r="UVC55" s="14"/>
      <c r="UVD55" s="15"/>
      <c r="UVE55" s="15"/>
      <c r="UVF55" s="14"/>
      <c r="UVG55" s="15"/>
      <c r="UVH55" s="15"/>
      <c r="UVI55" s="14"/>
      <c r="UVJ55" s="15"/>
      <c r="UVK55" s="15"/>
      <c r="UVL55" s="14"/>
      <c r="UVM55" s="15"/>
      <c r="UVN55" s="15"/>
      <c r="UVO55" s="14"/>
      <c r="UVP55" s="15"/>
      <c r="UVQ55" s="15"/>
      <c r="UVR55" s="14"/>
      <c r="UVS55" s="15"/>
      <c r="UVT55" s="15"/>
      <c r="UVU55" s="14"/>
      <c r="UVV55" s="15"/>
      <c r="UVW55" s="15"/>
      <c r="UVX55" s="14"/>
      <c r="UVY55" s="15"/>
      <c r="UVZ55" s="15"/>
      <c r="UWA55" s="14"/>
      <c r="UWB55" s="15"/>
      <c r="UWC55" s="15"/>
      <c r="UWD55" s="14"/>
      <c r="UWE55" s="15"/>
      <c r="UWF55" s="15"/>
      <c r="UWG55" s="14"/>
      <c r="UWH55" s="15"/>
      <c r="UWI55" s="15"/>
      <c r="UWJ55" s="14"/>
      <c r="UWK55" s="15"/>
      <c r="UWL55" s="15"/>
      <c r="UWM55" s="14"/>
      <c r="UWN55" s="15"/>
      <c r="UWO55" s="15"/>
      <c r="UWP55" s="14"/>
      <c r="UWQ55" s="15"/>
      <c r="UWR55" s="15"/>
      <c r="UWS55" s="14"/>
      <c r="UWT55" s="15"/>
      <c r="UWU55" s="15"/>
      <c r="UWV55" s="14"/>
      <c r="UWW55" s="15"/>
      <c r="UWX55" s="15"/>
      <c r="UWY55" s="14"/>
      <c r="UWZ55" s="15"/>
      <c r="UXA55" s="15"/>
      <c r="UXB55" s="14"/>
      <c r="UXC55" s="15"/>
      <c r="UXD55" s="15"/>
      <c r="UXE55" s="14"/>
      <c r="UXF55" s="15"/>
      <c r="UXG55" s="15"/>
      <c r="UXH55" s="14"/>
      <c r="UXI55" s="15"/>
      <c r="UXJ55" s="15"/>
      <c r="UXK55" s="14"/>
      <c r="UXL55" s="15"/>
      <c r="UXM55" s="15"/>
      <c r="UXN55" s="14"/>
      <c r="UXO55" s="15"/>
      <c r="UXP55" s="15"/>
      <c r="UXQ55" s="14"/>
      <c r="UXR55" s="15"/>
      <c r="UXS55" s="15"/>
      <c r="UXT55" s="14"/>
      <c r="UXU55" s="15"/>
      <c r="UXV55" s="15"/>
      <c r="UXW55" s="14"/>
      <c r="UXX55" s="15"/>
      <c r="UXY55" s="15"/>
      <c r="UXZ55" s="14"/>
      <c r="UYA55" s="15"/>
      <c r="UYB55" s="15"/>
      <c r="UYC55" s="14"/>
      <c r="UYD55" s="15"/>
      <c r="UYE55" s="15"/>
      <c r="UYF55" s="14"/>
      <c r="UYG55" s="15"/>
      <c r="UYH55" s="15"/>
      <c r="UYI55" s="14"/>
      <c r="UYJ55" s="15"/>
      <c r="UYK55" s="15"/>
      <c r="UYL55" s="14"/>
      <c r="UYM55" s="15"/>
      <c r="UYN55" s="15"/>
      <c r="UYO55" s="14"/>
      <c r="UYP55" s="15"/>
      <c r="UYQ55" s="15"/>
      <c r="UYR55" s="14"/>
      <c r="UYS55" s="15"/>
      <c r="UYT55" s="15"/>
      <c r="UYU55" s="14"/>
      <c r="UYV55" s="15"/>
      <c r="UYW55" s="15"/>
      <c r="UYX55" s="14"/>
      <c r="UYY55" s="15"/>
      <c r="UYZ55" s="15"/>
      <c r="UZA55" s="14"/>
      <c r="UZB55" s="15"/>
      <c r="UZC55" s="15"/>
      <c r="UZD55" s="14"/>
      <c r="UZE55" s="15"/>
      <c r="UZF55" s="15"/>
      <c r="UZG55" s="14"/>
      <c r="UZH55" s="15"/>
      <c r="UZI55" s="15"/>
      <c r="UZJ55" s="14"/>
      <c r="UZK55" s="15"/>
      <c r="UZL55" s="15"/>
      <c r="UZM55" s="14"/>
      <c r="UZN55" s="15"/>
      <c r="UZO55" s="15"/>
      <c r="UZP55" s="14"/>
      <c r="UZQ55" s="15"/>
      <c r="UZR55" s="15"/>
      <c r="UZS55" s="14"/>
      <c r="UZT55" s="15"/>
      <c r="UZU55" s="15"/>
      <c r="UZV55" s="14"/>
      <c r="UZW55" s="15"/>
      <c r="UZX55" s="15"/>
      <c r="UZY55" s="14"/>
      <c r="UZZ55" s="15"/>
      <c r="VAA55" s="15"/>
      <c r="VAB55" s="14"/>
      <c r="VAC55" s="15"/>
      <c r="VAD55" s="15"/>
      <c r="VAE55" s="14"/>
      <c r="VAF55" s="15"/>
      <c r="VAG55" s="15"/>
      <c r="VAH55" s="14"/>
      <c r="VAI55" s="15"/>
      <c r="VAJ55" s="15"/>
      <c r="VAK55" s="14"/>
      <c r="VAL55" s="15"/>
      <c r="VAM55" s="15"/>
      <c r="VAN55" s="14"/>
      <c r="VAO55" s="15"/>
      <c r="VAP55" s="15"/>
      <c r="VAQ55" s="14"/>
      <c r="VAR55" s="15"/>
      <c r="VAS55" s="15"/>
      <c r="VAT55" s="14"/>
      <c r="VAU55" s="15"/>
      <c r="VAV55" s="15"/>
      <c r="VAW55" s="14"/>
      <c r="VAX55" s="15"/>
      <c r="VAY55" s="15"/>
      <c r="VAZ55" s="14"/>
      <c r="VBA55" s="15"/>
      <c r="VBB55" s="15"/>
      <c r="VBC55" s="14"/>
      <c r="VBD55" s="15"/>
      <c r="VBE55" s="15"/>
      <c r="VBF55" s="14"/>
      <c r="VBG55" s="15"/>
      <c r="VBH55" s="15"/>
      <c r="VBI55" s="14"/>
      <c r="VBJ55" s="15"/>
      <c r="VBK55" s="15"/>
      <c r="VBL55" s="14"/>
      <c r="VBM55" s="15"/>
      <c r="VBN55" s="15"/>
      <c r="VBO55" s="14"/>
      <c r="VBP55" s="15"/>
      <c r="VBQ55" s="15"/>
      <c r="VBR55" s="14"/>
      <c r="VBS55" s="15"/>
      <c r="VBT55" s="15"/>
      <c r="VBU55" s="14"/>
      <c r="VBV55" s="15"/>
      <c r="VBW55" s="15"/>
      <c r="VBX55" s="14"/>
      <c r="VBY55" s="15"/>
      <c r="VBZ55" s="15"/>
      <c r="VCA55" s="14"/>
      <c r="VCB55" s="15"/>
      <c r="VCC55" s="15"/>
      <c r="VCD55" s="14"/>
      <c r="VCE55" s="15"/>
      <c r="VCF55" s="15"/>
      <c r="VCG55" s="14"/>
      <c r="VCH55" s="15"/>
      <c r="VCI55" s="15"/>
      <c r="VCJ55" s="14"/>
      <c r="VCK55" s="15"/>
      <c r="VCL55" s="15"/>
      <c r="VCM55" s="14"/>
      <c r="VCN55" s="15"/>
      <c r="VCO55" s="15"/>
      <c r="VCP55" s="14"/>
      <c r="VCQ55" s="15"/>
      <c r="VCR55" s="15"/>
      <c r="VCS55" s="14"/>
      <c r="VCT55" s="15"/>
      <c r="VCU55" s="15"/>
      <c r="VCV55" s="14"/>
      <c r="VCW55" s="15"/>
      <c r="VCX55" s="15"/>
      <c r="VCY55" s="14"/>
      <c r="VCZ55" s="15"/>
      <c r="VDA55" s="15"/>
      <c r="VDB55" s="14"/>
      <c r="VDC55" s="15"/>
      <c r="VDD55" s="15"/>
      <c r="VDE55" s="14"/>
      <c r="VDF55" s="15"/>
      <c r="VDG55" s="15"/>
      <c r="VDH55" s="14"/>
      <c r="VDI55" s="15"/>
      <c r="VDJ55" s="15"/>
      <c r="VDK55" s="14"/>
      <c r="VDL55" s="15"/>
      <c r="VDM55" s="15"/>
      <c r="VDN55" s="14"/>
      <c r="VDO55" s="15"/>
      <c r="VDP55" s="15"/>
      <c r="VDQ55" s="14"/>
      <c r="VDR55" s="15"/>
      <c r="VDS55" s="15"/>
      <c r="VDT55" s="14"/>
      <c r="VDU55" s="15"/>
      <c r="VDV55" s="15"/>
      <c r="VDW55" s="14"/>
      <c r="VDX55" s="15"/>
      <c r="VDY55" s="15"/>
      <c r="VDZ55" s="14"/>
      <c r="VEA55" s="15"/>
      <c r="VEB55" s="15"/>
      <c r="VEC55" s="14"/>
      <c r="VED55" s="15"/>
      <c r="VEE55" s="15"/>
      <c r="VEF55" s="14"/>
      <c r="VEG55" s="15"/>
      <c r="VEH55" s="15"/>
      <c r="VEI55" s="14"/>
      <c r="VEJ55" s="15"/>
      <c r="VEK55" s="15"/>
      <c r="VEL55" s="14"/>
      <c r="VEM55" s="15"/>
      <c r="VEN55" s="15"/>
      <c r="VEO55" s="14"/>
      <c r="VEP55" s="15"/>
      <c r="VEQ55" s="15"/>
      <c r="VER55" s="14"/>
      <c r="VES55" s="15"/>
      <c r="VET55" s="15"/>
      <c r="VEU55" s="14"/>
      <c r="VEV55" s="15"/>
      <c r="VEW55" s="15"/>
      <c r="VEX55" s="14"/>
      <c r="VEY55" s="15"/>
      <c r="VEZ55" s="15"/>
      <c r="VFA55" s="14"/>
      <c r="VFB55" s="15"/>
      <c r="VFC55" s="15"/>
      <c r="VFD55" s="14"/>
      <c r="VFE55" s="15"/>
      <c r="VFF55" s="15"/>
      <c r="VFG55" s="14"/>
      <c r="VFH55" s="15"/>
      <c r="VFI55" s="15"/>
      <c r="VFJ55" s="14"/>
      <c r="VFK55" s="15"/>
      <c r="VFL55" s="15"/>
      <c r="VFM55" s="14"/>
      <c r="VFN55" s="15"/>
      <c r="VFO55" s="15"/>
      <c r="VFP55" s="14"/>
      <c r="VFQ55" s="15"/>
      <c r="VFR55" s="15"/>
      <c r="VFS55" s="14"/>
      <c r="VFT55" s="15"/>
      <c r="VFU55" s="15"/>
      <c r="VFV55" s="14"/>
      <c r="VFW55" s="15"/>
      <c r="VFX55" s="15"/>
      <c r="VFY55" s="14"/>
      <c r="VFZ55" s="15"/>
      <c r="VGA55" s="15"/>
      <c r="VGB55" s="14"/>
      <c r="VGC55" s="15"/>
      <c r="VGD55" s="15"/>
      <c r="VGE55" s="14"/>
      <c r="VGF55" s="15"/>
      <c r="VGG55" s="15"/>
      <c r="VGH55" s="14"/>
      <c r="VGI55" s="15"/>
      <c r="VGJ55" s="15"/>
      <c r="VGK55" s="14"/>
      <c r="VGL55" s="15"/>
      <c r="VGM55" s="15"/>
      <c r="VGN55" s="14"/>
      <c r="VGO55" s="15"/>
      <c r="VGP55" s="15"/>
      <c r="VGQ55" s="14"/>
      <c r="VGR55" s="15"/>
      <c r="VGS55" s="15"/>
      <c r="VGT55" s="14"/>
      <c r="VGU55" s="15"/>
      <c r="VGV55" s="15"/>
      <c r="VGW55" s="14"/>
      <c r="VGX55" s="15"/>
      <c r="VGY55" s="15"/>
      <c r="VGZ55" s="14"/>
      <c r="VHA55" s="15"/>
      <c r="VHB55" s="15"/>
      <c r="VHC55" s="14"/>
      <c r="VHD55" s="15"/>
      <c r="VHE55" s="15"/>
      <c r="VHF55" s="14"/>
      <c r="VHG55" s="15"/>
      <c r="VHH55" s="15"/>
      <c r="VHI55" s="14"/>
      <c r="VHJ55" s="15"/>
      <c r="VHK55" s="15"/>
      <c r="VHL55" s="14"/>
      <c r="VHM55" s="15"/>
      <c r="VHN55" s="15"/>
      <c r="VHO55" s="14"/>
      <c r="VHP55" s="15"/>
      <c r="VHQ55" s="15"/>
      <c r="VHR55" s="14"/>
      <c r="VHS55" s="15"/>
      <c r="VHT55" s="15"/>
      <c r="VHU55" s="14"/>
      <c r="VHV55" s="15"/>
      <c r="VHW55" s="15"/>
      <c r="VHX55" s="14"/>
      <c r="VHY55" s="15"/>
      <c r="VHZ55" s="15"/>
      <c r="VIA55" s="14"/>
      <c r="VIB55" s="15"/>
      <c r="VIC55" s="15"/>
      <c r="VID55" s="14"/>
      <c r="VIE55" s="15"/>
      <c r="VIF55" s="15"/>
      <c r="VIG55" s="14"/>
      <c r="VIH55" s="15"/>
      <c r="VII55" s="15"/>
      <c r="VIJ55" s="14"/>
      <c r="VIK55" s="15"/>
      <c r="VIL55" s="15"/>
      <c r="VIM55" s="14"/>
      <c r="VIN55" s="15"/>
      <c r="VIO55" s="15"/>
      <c r="VIP55" s="14"/>
      <c r="VIQ55" s="15"/>
      <c r="VIR55" s="15"/>
      <c r="VIS55" s="14"/>
      <c r="VIT55" s="15"/>
      <c r="VIU55" s="15"/>
      <c r="VIV55" s="14"/>
      <c r="VIW55" s="15"/>
      <c r="VIX55" s="15"/>
      <c r="VIY55" s="14"/>
      <c r="VIZ55" s="15"/>
      <c r="VJA55" s="15"/>
      <c r="VJB55" s="14"/>
      <c r="VJC55" s="15"/>
      <c r="VJD55" s="15"/>
      <c r="VJE55" s="14"/>
      <c r="VJF55" s="15"/>
      <c r="VJG55" s="15"/>
      <c r="VJH55" s="14"/>
      <c r="VJI55" s="15"/>
      <c r="VJJ55" s="15"/>
      <c r="VJK55" s="14"/>
      <c r="VJL55" s="15"/>
      <c r="VJM55" s="15"/>
      <c r="VJN55" s="14"/>
      <c r="VJO55" s="15"/>
      <c r="VJP55" s="15"/>
      <c r="VJQ55" s="14"/>
      <c r="VJR55" s="15"/>
      <c r="VJS55" s="15"/>
      <c r="VJT55" s="14"/>
      <c r="VJU55" s="15"/>
      <c r="VJV55" s="15"/>
      <c r="VJW55" s="14"/>
      <c r="VJX55" s="15"/>
      <c r="VJY55" s="15"/>
      <c r="VJZ55" s="14"/>
      <c r="VKA55" s="15"/>
      <c r="VKB55" s="15"/>
      <c r="VKC55" s="14"/>
      <c r="VKD55" s="15"/>
      <c r="VKE55" s="15"/>
      <c r="VKF55" s="14"/>
      <c r="VKG55" s="15"/>
      <c r="VKH55" s="15"/>
      <c r="VKI55" s="14"/>
      <c r="VKJ55" s="15"/>
      <c r="VKK55" s="15"/>
      <c r="VKL55" s="14"/>
      <c r="VKM55" s="15"/>
      <c r="VKN55" s="15"/>
      <c r="VKO55" s="14"/>
      <c r="VKP55" s="15"/>
      <c r="VKQ55" s="15"/>
      <c r="VKR55" s="14"/>
      <c r="VKS55" s="15"/>
      <c r="VKT55" s="15"/>
      <c r="VKU55" s="14"/>
      <c r="VKV55" s="15"/>
      <c r="VKW55" s="15"/>
      <c r="VKX55" s="14"/>
      <c r="VKY55" s="15"/>
      <c r="VKZ55" s="15"/>
      <c r="VLA55" s="14"/>
      <c r="VLB55" s="15"/>
      <c r="VLC55" s="15"/>
      <c r="VLD55" s="14"/>
      <c r="VLE55" s="15"/>
      <c r="VLF55" s="15"/>
      <c r="VLG55" s="14"/>
      <c r="VLH55" s="15"/>
      <c r="VLI55" s="15"/>
      <c r="VLJ55" s="14"/>
      <c r="VLK55" s="15"/>
      <c r="VLL55" s="15"/>
      <c r="VLM55" s="14"/>
      <c r="VLN55" s="15"/>
      <c r="VLO55" s="15"/>
      <c r="VLP55" s="14"/>
      <c r="VLQ55" s="15"/>
      <c r="VLR55" s="15"/>
      <c r="VLS55" s="14"/>
      <c r="VLT55" s="15"/>
      <c r="VLU55" s="15"/>
      <c r="VLV55" s="14"/>
      <c r="VLW55" s="15"/>
      <c r="VLX55" s="15"/>
      <c r="VLY55" s="14"/>
      <c r="VLZ55" s="15"/>
      <c r="VMA55" s="15"/>
      <c r="VMB55" s="14"/>
      <c r="VMC55" s="15"/>
      <c r="VMD55" s="15"/>
      <c r="VME55" s="14"/>
      <c r="VMF55" s="15"/>
      <c r="VMG55" s="15"/>
      <c r="VMH55" s="14"/>
      <c r="VMI55" s="15"/>
      <c r="VMJ55" s="15"/>
      <c r="VMK55" s="14"/>
      <c r="VML55" s="15"/>
      <c r="VMM55" s="15"/>
      <c r="VMN55" s="14"/>
      <c r="VMO55" s="15"/>
      <c r="VMP55" s="15"/>
      <c r="VMQ55" s="14"/>
      <c r="VMR55" s="15"/>
      <c r="VMS55" s="15"/>
      <c r="VMT55" s="14"/>
      <c r="VMU55" s="15"/>
      <c r="VMV55" s="15"/>
      <c r="VMW55" s="14"/>
      <c r="VMX55" s="15"/>
      <c r="VMY55" s="15"/>
      <c r="VMZ55" s="14"/>
      <c r="VNA55" s="15"/>
      <c r="VNB55" s="15"/>
      <c r="VNC55" s="14"/>
      <c r="VND55" s="15"/>
      <c r="VNE55" s="15"/>
      <c r="VNF55" s="14"/>
      <c r="VNG55" s="15"/>
      <c r="VNH55" s="15"/>
      <c r="VNI55" s="14"/>
      <c r="VNJ55" s="15"/>
      <c r="VNK55" s="15"/>
      <c r="VNL55" s="14"/>
      <c r="VNM55" s="15"/>
      <c r="VNN55" s="15"/>
      <c r="VNO55" s="14"/>
      <c r="VNP55" s="15"/>
      <c r="VNQ55" s="15"/>
      <c r="VNR55" s="14"/>
      <c r="VNS55" s="15"/>
      <c r="VNT55" s="15"/>
      <c r="VNU55" s="14"/>
      <c r="VNV55" s="15"/>
      <c r="VNW55" s="15"/>
      <c r="VNX55" s="14"/>
      <c r="VNY55" s="15"/>
      <c r="VNZ55" s="15"/>
      <c r="VOA55" s="14"/>
      <c r="VOB55" s="15"/>
      <c r="VOC55" s="15"/>
      <c r="VOD55" s="14"/>
      <c r="VOE55" s="15"/>
      <c r="VOF55" s="15"/>
      <c r="VOG55" s="14"/>
      <c r="VOH55" s="15"/>
      <c r="VOI55" s="15"/>
      <c r="VOJ55" s="14"/>
      <c r="VOK55" s="15"/>
      <c r="VOL55" s="15"/>
      <c r="VOM55" s="14"/>
      <c r="VON55" s="15"/>
      <c r="VOO55" s="15"/>
      <c r="VOP55" s="14"/>
      <c r="VOQ55" s="15"/>
      <c r="VOR55" s="15"/>
      <c r="VOS55" s="14"/>
      <c r="VOT55" s="15"/>
      <c r="VOU55" s="15"/>
      <c r="VOV55" s="14"/>
      <c r="VOW55" s="15"/>
      <c r="VOX55" s="15"/>
      <c r="VOY55" s="14"/>
      <c r="VOZ55" s="15"/>
      <c r="VPA55" s="15"/>
      <c r="VPB55" s="14"/>
      <c r="VPC55" s="15"/>
      <c r="VPD55" s="15"/>
      <c r="VPE55" s="14"/>
      <c r="VPF55" s="15"/>
      <c r="VPG55" s="15"/>
      <c r="VPH55" s="14"/>
      <c r="VPI55" s="15"/>
      <c r="VPJ55" s="15"/>
      <c r="VPK55" s="14"/>
      <c r="VPL55" s="15"/>
      <c r="VPM55" s="15"/>
      <c r="VPN55" s="14"/>
      <c r="VPO55" s="15"/>
      <c r="VPP55" s="15"/>
      <c r="VPQ55" s="14"/>
      <c r="VPR55" s="15"/>
      <c r="VPS55" s="15"/>
      <c r="VPT55" s="14"/>
      <c r="VPU55" s="15"/>
      <c r="VPV55" s="15"/>
      <c r="VPW55" s="14"/>
      <c r="VPX55" s="15"/>
      <c r="VPY55" s="15"/>
      <c r="VPZ55" s="14"/>
      <c r="VQA55" s="15"/>
      <c r="VQB55" s="15"/>
      <c r="VQC55" s="14"/>
      <c r="VQD55" s="15"/>
      <c r="VQE55" s="15"/>
      <c r="VQF55" s="14"/>
      <c r="VQG55" s="15"/>
      <c r="VQH55" s="15"/>
      <c r="VQI55" s="14"/>
      <c r="VQJ55" s="15"/>
      <c r="VQK55" s="15"/>
      <c r="VQL55" s="14"/>
      <c r="VQM55" s="15"/>
      <c r="VQN55" s="15"/>
      <c r="VQO55" s="14"/>
      <c r="VQP55" s="15"/>
      <c r="VQQ55" s="15"/>
      <c r="VQR55" s="14"/>
      <c r="VQS55" s="15"/>
      <c r="VQT55" s="15"/>
      <c r="VQU55" s="14"/>
      <c r="VQV55" s="15"/>
      <c r="VQW55" s="15"/>
      <c r="VQX55" s="14"/>
      <c r="VQY55" s="15"/>
      <c r="VQZ55" s="15"/>
      <c r="VRA55" s="14"/>
      <c r="VRB55" s="15"/>
      <c r="VRC55" s="15"/>
      <c r="VRD55" s="14"/>
      <c r="VRE55" s="15"/>
      <c r="VRF55" s="15"/>
      <c r="VRG55" s="14"/>
      <c r="VRH55" s="15"/>
      <c r="VRI55" s="15"/>
      <c r="VRJ55" s="14"/>
      <c r="VRK55" s="15"/>
      <c r="VRL55" s="15"/>
      <c r="VRM55" s="14"/>
      <c r="VRN55" s="15"/>
      <c r="VRO55" s="15"/>
      <c r="VRP55" s="14"/>
      <c r="VRQ55" s="15"/>
      <c r="VRR55" s="15"/>
      <c r="VRS55" s="14"/>
      <c r="VRT55" s="15"/>
      <c r="VRU55" s="15"/>
      <c r="VRV55" s="14"/>
      <c r="VRW55" s="15"/>
      <c r="VRX55" s="15"/>
      <c r="VRY55" s="14"/>
      <c r="VRZ55" s="15"/>
      <c r="VSA55" s="15"/>
      <c r="VSB55" s="14"/>
      <c r="VSC55" s="15"/>
      <c r="VSD55" s="15"/>
      <c r="VSE55" s="14"/>
      <c r="VSF55" s="15"/>
      <c r="VSG55" s="15"/>
      <c r="VSH55" s="14"/>
      <c r="VSI55" s="15"/>
      <c r="VSJ55" s="15"/>
      <c r="VSK55" s="14"/>
      <c r="VSL55" s="15"/>
      <c r="VSM55" s="15"/>
      <c r="VSN55" s="14"/>
      <c r="VSO55" s="15"/>
      <c r="VSP55" s="15"/>
      <c r="VSQ55" s="14"/>
      <c r="VSR55" s="15"/>
      <c r="VSS55" s="15"/>
      <c r="VST55" s="14"/>
      <c r="VSU55" s="15"/>
      <c r="VSV55" s="15"/>
      <c r="VSW55" s="14"/>
      <c r="VSX55" s="15"/>
      <c r="VSY55" s="15"/>
      <c r="VSZ55" s="14"/>
      <c r="VTA55" s="15"/>
      <c r="VTB55" s="15"/>
      <c r="VTC55" s="14"/>
      <c r="VTD55" s="15"/>
      <c r="VTE55" s="15"/>
      <c r="VTF55" s="14"/>
      <c r="VTG55" s="15"/>
      <c r="VTH55" s="15"/>
      <c r="VTI55" s="14"/>
      <c r="VTJ55" s="15"/>
      <c r="VTK55" s="15"/>
      <c r="VTL55" s="14"/>
      <c r="VTM55" s="15"/>
      <c r="VTN55" s="15"/>
      <c r="VTO55" s="14"/>
      <c r="VTP55" s="15"/>
      <c r="VTQ55" s="15"/>
      <c r="VTR55" s="14"/>
      <c r="VTS55" s="15"/>
      <c r="VTT55" s="15"/>
      <c r="VTU55" s="14"/>
      <c r="VTV55" s="15"/>
      <c r="VTW55" s="15"/>
      <c r="VTX55" s="14"/>
      <c r="VTY55" s="15"/>
      <c r="VTZ55" s="15"/>
      <c r="VUA55" s="14"/>
      <c r="VUB55" s="15"/>
      <c r="VUC55" s="15"/>
      <c r="VUD55" s="14"/>
      <c r="VUE55" s="15"/>
      <c r="VUF55" s="15"/>
      <c r="VUG55" s="14"/>
      <c r="VUH55" s="15"/>
      <c r="VUI55" s="15"/>
      <c r="VUJ55" s="14"/>
      <c r="VUK55" s="15"/>
      <c r="VUL55" s="15"/>
      <c r="VUM55" s="14"/>
      <c r="VUN55" s="15"/>
      <c r="VUO55" s="15"/>
      <c r="VUP55" s="14"/>
      <c r="VUQ55" s="15"/>
      <c r="VUR55" s="15"/>
      <c r="VUS55" s="14"/>
      <c r="VUT55" s="15"/>
      <c r="VUU55" s="15"/>
      <c r="VUV55" s="14"/>
      <c r="VUW55" s="15"/>
      <c r="VUX55" s="15"/>
      <c r="VUY55" s="14"/>
      <c r="VUZ55" s="15"/>
      <c r="VVA55" s="15"/>
      <c r="VVB55" s="14"/>
      <c r="VVC55" s="15"/>
      <c r="VVD55" s="15"/>
      <c r="VVE55" s="14"/>
      <c r="VVF55" s="15"/>
      <c r="VVG55" s="15"/>
      <c r="VVH55" s="14"/>
      <c r="VVI55" s="15"/>
      <c r="VVJ55" s="15"/>
      <c r="VVK55" s="14"/>
      <c r="VVL55" s="15"/>
      <c r="VVM55" s="15"/>
      <c r="VVN55" s="14"/>
      <c r="VVO55" s="15"/>
      <c r="VVP55" s="15"/>
      <c r="VVQ55" s="14"/>
      <c r="VVR55" s="15"/>
      <c r="VVS55" s="15"/>
      <c r="VVT55" s="14"/>
      <c r="VVU55" s="15"/>
      <c r="VVV55" s="15"/>
      <c r="VVW55" s="14"/>
      <c r="VVX55" s="15"/>
      <c r="VVY55" s="15"/>
      <c r="VVZ55" s="14"/>
      <c r="VWA55" s="15"/>
      <c r="VWB55" s="15"/>
      <c r="VWC55" s="14"/>
      <c r="VWD55" s="15"/>
      <c r="VWE55" s="15"/>
      <c r="VWF55" s="14"/>
      <c r="VWG55" s="15"/>
      <c r="VWH55" s="15"/>
      <c r="VWI55" s="14"/>
      <c r="VWJ55" s="15"/>
      <c r="VWK55" s="15"/>
      <c r="VWL55" s="14"/>
      <c r="VWM55" s="15"/>
      <c r="VWN55" s="15"/>
      <c r="VWO55" s="14"/>
      <c r="VWP55" s="15"/>
      <c r="VWQ55" s="15"/>
      <c r="VWR55" s="14"/>
      <c r="VWS55" s="15"/>
      <c r="VWT55" s="15"/>
      <c r="VWU55" s="14"/>
      <c r="VWV55" s="15"/>
      <c r="VWW55" s="15"/>
      <c r="VWX55" s="14"/>
      <c r="VWY55" s="15"/>
      <c r="VWZ55" s="15"/>
      <c r="VXA55" s="14"/>
      <c r="VXB55" s="15"/>
      <c r="VXC55" s="15"/>
      <c r="VXD55" s="14"/>
      <c r="VXE55" s="15"/>
      <c r="VXF55" s="15"/>
      <c r="VXG55" s="14"/>
      <c r="VXH55" s="15"/>
      <c r="VXI55" s="15"/>
      <c r="VXJ55" s="14"/>
      <c r="VXK55" s="15"/>
      <c r="VXL55" s="15"/>
      <c r="VXM55" s="14"/>
      <c r="VXN55" s="15"/>
      <c r="VXO55" s="15"/>
      <c r="VXP55" s="14"/>
      <c r="VXQ55" s="15"/>
      <c r="VXR55" s="15"/>
      <c r="VXS55" s="14"/>
      <c r="VXT55" s="15"/>
      <c r="VXU55" s="15"/>
      <c r="VXV55" s="14"/>
      <c r="VXW55" s="15"/>
      <c r="VXX55" s="15"/>
      <c r="VXY55" s="14"/>
      <c r="VXZ55" s="15"/>
      <c r="VYA55" s="15"/>
      <c r="VYB55" s="14"/>
      <c r="VYC55" s="15"/>
      <c r="VYD55" s="15"/>
      <c r="VYE55" s="14"/>
      <c r="VYF55" s="15"/>
      <c r="VYG55" s="15"/>
      <c r="VYH55" s="14"/>
      <c r="VYI55" s="15"/>
      <c r="VYJ55" s="15"/>
      <c r="VYK55" s="14"/>
      <c r="VYL55" s="15"/>
      <c r="VYM55" s="15"/>
      <c r="VYN55" s="14"/>
      <c r="VYO55" s="15"/>
      <c r="VYP55" s="15"/>
      <c r="VYQ55" s="14"/>
      <c r="VYR55" s="15"/>
      <c r="VYS55" s="15"/>
      <c r="VYT55" s="14"/>
      <c r="VYU55" s="15"/>
      <c r="VYV55" s="15"/>
      <c r="VYW55" s="14"/>
      <c r="VYX55" s="15"/>
      <c r="VYY55" s="15"/>
      <c r="VYZ55" s="14"/>
      <c r="VZA55" s="15"/>
      <c r="VZB55" s="15"/>
      <c r="VZC55" s="14"/>
      <c r="VZD55" s="15"/>
      <c r="VZE55" s="15"/>
      <c r="VZF55" s="14"/>
      <c r="VZG55" s="15"/>
      <c r="VZH55" s="15"/>
      <c r="VZI55" s="14"/>
      <c r="VZJ55" s="15"/>
      <c r="VZK55" s="15"/>
      <c r="VZL55" s="14"/>
      <c r="VZM55" s="15"/>
      <c r="VZN55" s="15"/>
      <c r="VZO55" s="14"/>
      <c r="VZP55" s="15"/>
      <c r="VZQ55" s="15"/>
      <c r="VZR55" s="14"/>
      <c r="VZS55" s="15"/>
      <c r="VZT55" s="15"/>
      <c r="VZU55" s="14"/>
      <c r="VZV55" s="15"/>
      <c r="VZW55" s="15"/>
      <c r="VZX55" s="14"/>
      <c r="VZY55" s="15"/>
      <c r="VZZ55" s="15"/>
      <c r="WAA55" s="14"/>
      <c r="WAB55" s="15"/>
      <c r="WAC55" s="15"/>
      <c r="WAD55" s="14"/>
      <c r="WAE55" s="15"/>
      <c r="WAF55" s="15"/>
      <c r="WAG55" s="14"/>
      <c r="WAH55" s="15"/>
      <c r="WAI55" s="15"/>
      <c r="WAJ55" s="14"/>
      <c r="WAK55" s="15"/>
      <c r="WAL55" s="15"/>
      <c r="WAM55" s="14"/>
      <c r="WAN55" s="15"/>
      <c r="WAO55" s="15"/>
      <c r="WAP55" s="14"/>
      <c r="WAQ55" s="15"/>
      <c r="WAR55" s="15"/>
      <c r="WAS55" s="14"/>
      <c r="WAT55" s="15"/>
      <c r="WAU55" s="15"/>
      <c r="WAV55" s="14"/>
      <c r="WAW55" s="15"/>
      <c r="WAX55" s="15"/>
      <c r="WAY55" s="14"/>
      <c r="WAZ55" s="15"/>
      <c r="WBA55" s="15"/>
      <c r="WBB55" s="14"/>
      <c r="WBC55" s="15"/>
      <c r="WBD55" s="15"/>
      <c r="WBE55" s="14"/>
      <c r="WBF55" s="15"/>
      <c r="WBG55" s="15"/>
      <c r="WBH55" s="14"/>
      <c r="WBI55" s="15"/>
      <c r="WBJ55" s="15"/>
      <c r="WBK55" s="14"/>
      <c r="WBL55" s="15"/>
      <c r="WBM55" s="15"/>
      <c r="WBN55" s="14"/>
      <c r="WBO55" s="15"/>
      <c r="WBP55" s="15"/>
      <c r="WBQ55" s="14"/>
      <c r="WBR55" s="15"/>
      <c r="WBS55" s="15"/>
      <c r="WBT55" s="14"/>
      <c r="WBU55" s="15"/>
      <c r="WBV55" s="15"/>
      <c r="WBW55" s="14"/>
      <c r="WBX55" s="15"/>
      <c r="WBY55" s="15"/>
      <c r="WBZ55" s="14"/>
      <c r="WCA55" s="15"/>
      <c r="WCB55" s="15"/>
      <c r="WCC55" s="14"/>
      <c r="WCD55" s="15"/>
      <c r="WCE55" s="15"/>
      <c r="WCF55" s="14"/>
      <c r="WCG55" s="15"/>
      <c r="WCH55" s="15"/>
      <c r="WCI55" s="14"/>
      <c r="WCJ55" s="15"/>
      <c r="WCK55" s="15"/>
      <c r="WCL55" s="14"/>
      <c r="WCM55" s="15"/>
      <c r="WCN55" s="15"/>
      <c r="WCO55" s="14"/>
      <c r="WCP55" s="15"/>
      <c r="WCQ55" s="15"/>
      <c r="WCR55" s="14"/>
      <c r="WCS55" s="15"/>
      <c r="WCT55" s="15"/>
      <c r="WCU55" s="14"/>
      <c r="WCV55" s="15"/>
      <c r="WCW55" s="15"/>
      <c r="WCX55" s="14"/>
      <c r="WCY55" s="15"/>
      <c r="WCZ55" s="15"/>
      <c r="WDA55" s="14"/>
      <c r="WDB55" s="15"/>
      <c r="WDC55" s="15"/>
      <c r="WDD55" s="14"/>
      <c r="WDE55" s="15"/>
      <c r="WDF55" s="15"/>
      <c r="WDG55" s="14"/>
      <c r="WDH55" s="15"/>
      <c r="WDI55" s="15"/>
      <c r="WDJ55" s="14"/>
      <c r="WDK55" s="15"/>
      <c r="WDL55" s="15"/>
      <c r="WDM55" s="14"/>
      <c r="WDN55" s="15"/>
      <c r="WDO55" s="15"/>
      <c r="WDP55" s="14"/>
      <c r="WDQ55" s="15"/>
      <c r="WDR55" s="15"/>
      <c r="WDS55" s="14"/>
      <c r="WDT55" s="15"/>
      <c r="WDU55" s="15"/>
      <c r="WDV55" s="14"/>
      <c r="WDW55" s="15"/>
      <c r="WDX55" s="15"/>
      <c r="WDY55" s="14"/>
      <c r="WDZ55" s="15"/>
      <c r="WEA55" s="15"/>
      <c r="WEB55" s="14"/>
      <c r="WEC55" s="15"/>
      <c r="WED55" s="15"/>
      <c r="WEE55" s="14"/>
      <c r="WEF55" s="15"/>
      <c r="WEG55" s="15"/>
      <c r="WEH55" s="14"/>
      <c r="WEI55" s="15"/>
      <c r="WEJ55" s="15"/>
      <c r="WEK55" s="14"/>
      <c r="WEL55" s="15"/>
      <c r="WEM55" s="15"/>
      <c r="WEN55" s="14"/>
      <c r="WEO55" s="15"/>
      <c r="WEP55" s="15"/>
      <c r="WEQ55" s="14"/>
      <c r="WER55" s="15"/>
      <c r="WES55" s="15"/>
      <c r="WET55" s="14"/>
      <c r="WEU55" s="15"/>
      <c r="WEV55" s="15"/>
      <c r="WEW55" s="14"/>
      <c r="WEX55" s="15"/>
      <c r="WEY55" s="15"/>
      <c r="WEZ55" s="14"/>
      <c r="WFA55" s="15"/>
      <c r="WFB55" s="15"/>
      <c r="WFC55" s="14"/>
      <c r="WFD55" s="15"/>
      <c r="WFE55" s="15"/>
      <c r="WFF55" s="14"/>
      <c r="WFG55" s="15"/>
      <c r="WFH55" s="15"/>
      <c r="WFI55" s="14"/>
      <c r="WFJ55" s="15"/>
      <c r="WFK55" s="15"/>
      <c r="WFL55" s="14"/>
      <c r="WFM55" s="15"/>
      <c r="WFN55" s="15"/>
      <c r="WFO55" s="14"/>
      <c r="WFP55" s="15"/>
      <c r="WFQ55" s="15"/>
      <c r="WFR55" s="14"/>
      <c r="WFS55" s="15"/>
      <c r="WFT55" s="15"/>
      <c r="WFU55" s="14"/>
      <c r="WFV55" s="15"/>
      <c r="WFW55" s="15"/>
      <c r="WFX55" s="14"/>
      <c r="WFY55" s="15"/>
      <c r="WFZ55" s="15"/>
      <c r="WGA55" s="14"/>
      <c r="WGB55" s="15"/>
      <c r="WGC55" s="15"/>
      <c r="WGD55" s="14"/>
      <c r="WGE55" s="15"/>
      <c r="WGF55" s="15"/>
      <c r="WGG55" s="14"/>
      <c r="WGH55" s="15"/>
      <c r="WGI55" s="15"/>
      <c r="WGJ55" s="14"/>
      <c r="WGK55" s="15"/>
      <c r="WGL55" s="15"/>
      <c r="WGM55" s="14"/>
      <c r="WGN55" s="15"/>
      <c r="WGO55" s="15"/>
      <c r="WGP55" s="14"/>
      <c r="WGQ55" s="15"/>
      <c r="WGR55" s="15"/>
      <c r="WGS55" s="14"/>
      <c r="WGT55" s="15"/>
      <c r="WGU55" s="15"/>
      <c r="WGV55" s="14"/>
      <c r="WGW55" s="15"/>
      <c r="WGX55" s="15"/>
      <c r="WGY55" s="14"/>
      <c r="WGZ55" s="15"/>
      <c r="WHA55" s="15"/>
      <c r="WHB55" s="14"/>
      <c r="WHC55" s="15"/>
      <c r="WHD55" s="15"/>
      <c r="WHE55" s="14"/>
      <c r="WHF55" s="15"/>
      <c r="WHG55" s="15"/>
      <c r="WHH55" s="14"/>
      <c r="WHI55" s="15"/>
      <c r="WHJ55" s="15"/>
      <c r="WHK55" s="14"/>
      <c r="WHL55" s="15"/>
      <c r="WHM55" s="15"/>
      <c r="WHN55" s="14"/>
      <c r="WHO55" s="15"/>
      <c r="WHP55" s="15"/>
      <c r="WHQ55" s="14"/>
      <c r="WHR55" s="15"/>
      <c r="WHS55" s="15"/>
      <c r="WHT55" s="14"/>
      <c r="WHU55" s="15"/>
      <c r="WHV55" s="15"/>
      <c r="WHW55" s="14"/>
      <c r="WHX55" s="15"/>
      <c r="WHY55" s="15"/>
      <c r="WHZ55" s="14"/>
      <c r="WIA55" s="15"/>
      <c r="WIB55" s="15"/>
      <c r="WIC55" s="14"/>
      <c r="WID55" s="15"/>
      <c r="WIE55" s="15"/>
      <c r="WIF55" s="14"/>
      <c r="WIG55" s="15"/>
      <c r="WIH55" s="15"/>
      <c r="WII55" s="14"/>
      <c r="WIJ55" s="15"/>
      <c r="WIK55" s="15"/>
      <c r="WIL55" s="14"/>
      <c r="WIM55" s="15"/>
      <c r="WIN55" s="15"/>
      <c r="WIO55" s="14"/>
      <c r="WIP55" s="15"/>
      <c r="WIQ55" s="15"/>
      <c r="WIR55" s="14"/>
      <c r="WIS55" s="15"/>
      <c r="WIT55" s="15"/>
      <c r="WIU55" s="14"/>
      <c r="WIV55" s="15"/>
      <c r="WIW55" s="15"/>
      <c r="WIX55" s="14"/>
      <c r="WIY55" s="15"/>
      <c r="WIZ55" s="15"/>
      <c r="WJA55" s="14"/>
      <c r="WJB55" s="15"/>
      <c r="WJC55" s="15"/>
      <c r="WJD55" s="14"/>
      <c r="WJE55" s="15"/>
      <c r="WJF55" s="15"/>
      <c r="WJG55" s="14"/>
      <c r="WJH55" s="15"/>
      <c r="WJI55" s="15"/>
      <c r="WJJ55" s="14"/>
      <c r="WJK55" s="15"/>
      <c r="WJL55" s="15"/>
      <c r="WJM55" s="14"/>
      <c r="WJN55" s="15"/>
      <c r="WJO55" s="15"/>
      <c r="WJP55" s="14"/>
      <c r="WJQ55" s="15"/>
      <c r="WJR55" s="15"/>
      <c r="WJS55" s="14"/>
      <c r="WJT55" s="15"/>
      <c r="WJU55" s="15"/>
      <c r="WJV55" s="14"/>
      <c r="WJW55" s="15"/>
      <c r="WJX55" s="15"/>
      <c r="WJY55" s="14"/>
      <c r="WJZ55" s="15"/>
      <c r="WKA55" s="15"/>
      <c r="WKB55" s="14"/>
      <c r="WKC55" s="15"/>
      <c r="WKD55" s="15"/>
      <c r="WKE55" s="14"/>
      <c r="WKF55" s="15"/>
      <c r="WKG55" s="15"/>
      <c r="WKH55" s="14"/>
      <c r="WKI55" s="15"/>
      <c r="WKJ55" s="15"/>
      <c r="WKK55" s="14"/>
      <c r="WKL55" s="15"/>
      <c r="WKM55" s="15"/>
      <c r="WKN55" s="14"/>
      <c r="WKO55" s="15"/>
      <c r="WKP55" s="15"/>
      <c r="WKQ55" s="14"/>
      <c r="WKR55" s="15"/>
      <c r="WKS55" s="15"/>
      <c r="WKT55" s="14"/>
      <c r="WKU55" s="15"/>
      <c r="WKV55" s="15"/>
      <c r="WKW55" s="14"/>
      <c r="WKX55" s="15"/>
      <c r="WKY55" s="15"/>
      <c r="WKZ55" s="14"/>
      <c r="WLA55" s="15"/>
      <c r="WLB55" s="15"/>
      <c r="WLC55" s="14"/>
      <c r="WLD55" s="15"/>
      <c r="WLE55" s="15"/>
      <c r="WLF55" s="14"/>
      <c r="WLG55" s="15"/>
      <c r="WLH55" s="15"/>
      <c r="WLI55" s="14"/>
      <c r="WLJ55" s="15"/>
      <c r="WLK55" s="15"/>
      <c r="WLL55" s="14"/>
      <c r="WLM55" s="15"/>
      <c r="WLN55" s="15"/>
      <c r="WLO55" s="14"/>
      <c r="WLP55" s="15"/>
      <c r="WLQ55" s="15"/>
      <c r="WLR55" s="14"/>
      <c r="WLS55" s="15"/>
      <c r="WLT55" s="15"/>
      <c r="WLU55" s="14"/>
      <c r="WLV55" s="15"/>
      <c r="WLW55" s="15"/>
      <c r="WLX55" s="14"/>
      <c r="WLY55" s="15"/>
      <c r="WLZ55" s="15"/>
      <c r="WMA55" s="14"/>
      <c r="WMB55" s="15"/>
      <c r="WMC55" s="15"/>
      <c r="WMD55" s="14"/>
      <c r="WME55" s="15"/>
      <c r="WMF55" s="15"/>
      <c r="WMG55" s="14"/>
      <c r="WMH55" s="15"/>
      <c r="WMI55" s="15"/>
      <c r="WMJ55" s="14"/>
      <c r="WMK55" s="15"/>
      <c r="WML55" s="15"/>
      <c r="WMM55" s="14"/>
      <c r="WMN55" s="15"/>
      <c r="WMO55" s="15"/>
      <c r="WMP55" s="14"/>
      <c r="WMQ55" s="15"/>
      <c r="WMR55" s="15"/>
      <c r="WMS55" s="14"/>
      <c r="WMT55" s="15"/>
      <c r="WMU55" s="15"/>
      <c r="WMV55" s="14"/>
      <c r="WMW55" s="15"/>
      <c r="WMX55" s="15"/>
      <c r="WMY55" s="14"/>
      <c r="WMZ55" s="15"/>
      <c r="WNA55" s="15"/>
      <c r="WNB55" s="14"/>
      <c r="WNC55" s="15"/>
      <c r="WND55" s="15"/>
      <c r="WNE55" s="14"/>
      <c r="WNF55" s="15"/>
      <c r="WNG55" s="15"/>
      <c r="WNH55" s="14"/>
      <c r="WNI55" s="15"/>
      <c r="WNJ55" s="15"/>
      <c r="WNK55" s="14"/>
      <c r="WNL55" s="15"/>
      <c r="WNM55" s="15"/>
      <c r="WNN55" s="14"/>
      <c r="WNO55" s="15"/>
      <c r="WNP55" s="15"/>
      <c r="WNQ55" s="14"/>
      <c r="WNR55" s="15"/>
      <c r="WNS55" s="15"/>
      <c r="WNT55" s="14"/>
      <c r="WNU55" s="15"/>
      <c r="WNV55" s="15"/>
      <c r="WNW55" s="14"/>
      <c r="WNX55" s="15"/>
      <c r="WNY55" s="15"/>
      <c r="WNZ55" s="14"/>
      <c r="WOA55" s="15"/>
      <c r="WOB55" s="15"/>
      <c r="WOC55" s="14"/>
      <c r="WOD55" s="15"/>
      <c r="WOE55" s="15"/>
      <c r="WOF55" s="14"/>
      <c r="WOG55" s="15"/>
      <c r="WOH55" s="15"/>
      <c r="WOI55" s="14"/>
      <c r="WOJ55" s="15"/>
      <c r="WOK55" s="15"/>
      <c r="WOL55" s="14"/>
      <c r="WOM55" s="15"/>
      <c r="WON55" s="15"/>
      <c r="WOO55" s="14"/>
      <c r="WOP55" s="15"/>
      <c r="WOQ55" s="15"/>
      <c r="WOR55" s="14"/>
      <c r="WOS55" s="15"/>
      <c r="WOT55" s="15"/>
      <c r="WOU55" s="14"/>
      <c r="WOV55" s="15"/>
      <c r="WOW55" s="15"/>
      <c r="WOX55" s="14"/>
      <c r="WOY55" s="15"/>
      <c r="WOZ55" s="15"/>
      <c r="WPA55" s="14"/>
      <c r="WPB55" s="15"/>
      <c r="WPC55" s="15"/>
      <c r="WPD55" s="14"/>
      <c r="WPE55" s="15"/>
      <c r="WPF55" s="15"/>
      <c r="WPG55" s="14"/>
      <c r="WPH55" s="15"/>
      <c r="WPI55" s="15"/>
      <c r="WPJ55" s="14"/>
      <c r="WPK55" s="15"/>
      <c r="WPL55" s="15"/>
      <c r="WPM55" s="14"/>
      <c r="WPN55" s="15"/>
      <c r="WPO55" s="15"/>
      <c r="WPP55" s="14"/>
      <c r="WPQ55" s="15"/>
      <c r="WPR55" s="15"/>
      <c r="WPS55" s="14"/>
      <c r="WPT55" s="15"/>
      <c r="WPU55" s="15"/>
      <c r="WPV55" s="14"/>
      <c r="WPW55" s="15"/>
      <c r="WPX55" s="15"/>
      <c r="WPY55" s="14"/>
      <c r="WPZ55" s="15"/>
      <c r="WQA55" s="15"/>
      <c r="WQB55" s="14"/>
      <c r="WQC55" s="15"/>
      <c r="WQD55" s="15"/>
      <c r="WQE55" s="14"/>
      <c r="WQF55" s="15"/>
      <c r="WQG55" s="15"/>
      <c r="WQH55" s="14"/>
      <c r="WQI55" s="15"/>
      <c r="WQJ55" s="15"/>
      <c r="WQK55" s="14"/>
      <c r="WQL55" s="15"/>
      <c r="WQM55" s="15"/>
      <c r="WQN55" s="14"/>
      <c r="WQO55" s="15"/>
      <c r="WQP55" s="15"/>
      <c r="WQQ55" s="14"/>
      <c r="WQR55" s="15"/>
      <c r="WQS55" s="15"/>
      <c r="WQT55" s="14"/>
      <c r="WQU55" s="15"/>
      <c r="WQV55" s="15"/>
      <c r="WQW55" s="14"/>
      <c r="WQX55" s="15"/>
      <c r="WQY55" s="15"/>
      <c r="WQZ55" s="14"/>
      <c r="WRA55" s="15"/>
      <c r="WRB55" s="15"/>
      <c r="WRC55" s="14"/>
      <c r="WRD55" s="15"/>
      <c r="WRE55" s="15"/>
      <c r="WRF55" s="14"/>
      <c r="WRG55" s="15"/>
      <c r="WRH55" s="15"/>
      <c r="WRI55" s="14"/>
      <c r="WRJ55" s="15"/>
      <c r="WRK55" s="15"/>
      <c r="WRL55" s="14"/>
      <c r="WRM55" s="15"/>
      <c r="WRN55" s="15"/>
      <c r="WRO55" s="14"/>
      <c r="WRP55" s="15"/>
      <c r="WRQ55" s="15"/>
      <c r="WRR55" s="14"/>
      <c r="WRS55" s="15"/>
      <c r="WRT55" s="15"/>
      <c r="WRU55" s="14"/>
      <c r="WRV55" s="15"/>
      <c r="WRW55" s="15"/>
      <c r="WRX55" s="14"/>
      <c r="WRY55" s="15"/>
      <c r="WRZ55" s="15"/>
      <c r="WSA55" s="14"/>
      <c r="WSB55" s="15"/>
      <c r="WSC55" s="15"/>
      <c r="WSD55" s="14"/>
      <c r="WSE55" s="15"/>
      <c r="WSF55" s="15"/>
      <c r="WSG55" s="14"/>
      <c r="WSH55" s="15"/>
      <c r="WSI55" s="15"/>
      <c r="WSJ55" s="14"/>
      <c r="WSK55" s="15"/>
      <c r="WSL55" s="15"/>
      <c r="WSM55" s="14"/>
      <c r="WSN55" s="15"/>
      <c r="WSO55" s="15"/>
      <c r="WSP55" s="14"/>
      <c r="WSQ55" s="15"/>
      <c r="WSR55" s="15"/>
      <c r="WSS55" s="14"/>
      <c r="WST55" s="15"/>
      <c r="WSU55" s="15"/>
      <c r="WSV55" s="14"/>
      <c r="WSW55" s="15"/>
      <c r="WSX55" s="15"/>
      <c r="WSY55" s="14"/>
      <c r="WSZ55" s="15"/>
      <c r="WTA55" s="15"/>
      <c r="WTB55" s="14"/>
      <c r="WTC55" s="15"/>
      <c r="WTD55" s="15"/>
      <c r="WTE55" s="14"/>
      <c r="WTF55" s="15"/>
      <c r="WTG55" s="15"/>
      <c r="WTH55" s="14"/>
      <c r="WTI55" s="15"/>
      <c r="WTJ55" s="15"/>
      <c r="WTK55" s="14"/>
      <c r="WTL55" s="15"/>
      <c r="WTM55" s="15"/>
      <c r="WTN55" s="14"/>
      <c r="WTO55" s="15"/>
      <c r="WTP55" s="15"/>
      <c r="WTQ55" s="14"/>
      <c r="WTR55" s="15"/>
      <c r="WTS55" s="15"/>
      <c r="WTT55" s="14"/>
      <c r="WTU55" s="15"/>
      <c r="WTV55" s="15"/>
      <c r="WTW55" s="14"/>
      <c r="WTX55" s="15"/>
      <c r="WTY55" s="15"/>
      <c r="WTZ55" s="14"/>
      <c r="WUA55" s="15"/>
      <c r="WUB55" s="15"/>
      <c r="WUC55" s="14"/>
      <c r="WUD55" s="15"/>
      <c r="WUE55" s="15"/>
      <c r="WUF55" s="14"/>
      <c r="WUG55" s="15"/>
      <c r="WUH55" s="15"/>
      <c r="WUI55" s="14"/>
      <c r="WUJ55" s="15"/>
      <c r="WUK55" s="15"/>
      <c r="WUL55" s="14"/>
      <c r="WUM55" s="15"/>
      <c r="WUN55" s="15"/>
      <c r="WUO55" s="14"/>
      <c r="WUP55" s="15"/>
      <c r="WUQ55" s="15"/>
      <c r="WUR55" s="14"/>
      <c r="WUS55" s="15"/>
      <c r="WUT55" s="15"/>
      <c r="WUU55" s="14"/>
      <c r="WUV55" s="15"/>
      <c r="WUW55" s="15"/>
      <c r="WUX55" s="14"/>
      <c r="WUY55" s="15"/>
      <c r="WUZ55" s="15"/>
      <c r="WVA55" s="14"/>
      <c r="WVB55" s="15"/>
      <c r="WVC55" s="15"/>
      <c r="WVD55" s="14"/>
      <c r="WVE55" s="15"/>
      <c r="WVF55" s="15"/>
      <c r="WVG55" s="14"/>
      <c r="WVH55" s="15"/>
      <c r="WVI55" s="15"/>
      <c r="WVJ55" s="14"/>
      <c r="WVK55" s="15"/>
      <c r="WVL55" s="15"/>
      <c r="WVM55" s="14"/>
      <c r="WVN55" s="15"/>
      <c r="WVO55" s="15"/>
      <c r="WVP55" s="14"/>
      <c r="WVQ55" s="15"/>
      <c r="WVR55" s="15"/>
      <c r="WVS55" s="14"/>
      <c r="WVT55" s="15"/>
      <c r="WVU55" s="15"/>
      <c r="WVV55" s="14"/>
      <c r="WVW55" s="15"/>
      <c r="WVX55" s="15"/>
      <c r="WVY55" s="14"/>
      <c r="WVZ55" s="15"/>
      <c r="WWA55" s="15"/>
      <c r="WWB55" s="14"/>
      <c r="WWC55" s="15"/>
      <c r="WWD55" s="15"/>
      <c r="WWE55" s="14"/>
      <c r="WWF55" s="15"/>
      <c r="WWG55" s="15"/>
      <c r="WWH55" s="14"/>
      <c r="WWI55" s="15"/>
      <c r="WWJ55" s="15"/>
      <c r="WWK55" s="14"/>
      <c r="WWL55" s="15"/>
      <c r="WWM55" s="15"/>
      <c r="WWN55" s="14"/>
      <c r="WWO55" s="15"/>
      <c r="WWP55" s="15"/>
      <c r="WWQ55" s="14"/>
      <c r="WWR55" s="15"/>
      <c r="WWS55" s="15"/>
      <c r="WWT55" s="14"/>
      <c r="WWU55" s="15"/>
      <c r="WWV55" s="15"/>
      <c r="WWW55" s="14"/>
      <c r="WWX55" s="15"/>
      <c r="WWY55" s="15"/>
      <c r="WWZ55" s="14"/>
      <c r="WXA55" s="15"/>
      <c r="WXB55" s="15"/>
      <c r="WXC55" s="14"/>
      <c r="WXD55" s="15"/>
      <c r="WXE55" s="15"/>
      <c r="WXF55" s="14"/>
      <c r="WXG55" s="15"/>
      <c r="WXH55" s="15"/>
      <c r="WXI55" s="14"/>
      <c r="WXJ55" s="15"/>
    </row>
    <row r="56" spans="1:16182" ht="96" hidden="1" customHeight="1" thickBot="1" x14ac:dyDescent="0.25">
      <c r="A56" s="31">
        <v>53</v>
      </c>
      <c r="B56" s="32" t="s">
        <v>216</v>
      </c>
      <c r="C56" s="9">
        <v>2021002470036</v>
      </c>
      <c r="D56" s="48">
        <v>2021</v>
      </c>
      <c r="E56" s="48" t="s">
        <v>1139</v>
      </c>
      <c r="F56" s="10" t="s">
        <v>75</v>
      </c>
      <c r="G56" s="7" t="s">
        <v>76</v>
      </c>
      <c r="H56" s="8" t="s">
        <v>77</v>
      </c>
      <c r="I56" s="7" t="s">
        <v>78</v>
      </c>
      <c r="J56" s="12" t="s">
        <v>321</v>
      </c>
      <c r="K56" s="12" t="s">
        <v>1069</v>
      </c>
      <c r="L56" s="12" t="s">
        <v>1187</v>
      </c>
      <c r="M56" s="11">
        <v>3817556000</v>
      </c>
      <c r="N56" s="8" t="s">
        <v>360</v>
      </c>
      <c r="O56" s="7">
        <v>1</v>
      </c>
      <c r="P56" s="7" t="s">
        <v>79</v>
      </c>
      <c r="Q56" s="8" t="s">
        <v>231</v>
      </c>
      <c r="R56" s="7" t="s">
        <v>70</v>
      </c>
      <c r="S56" s="8"/>
      <c r="T56" s="7"/>
      <c r="U56" s="8"/>
      <c r="V56" s="7"/>
      <c r="W56" s="1"/>
      <c r="X56" s="1"/>
      <c r="Y56" s="1"/>
      <c r="Z56" s="1"/>
      <c r="AA56" s="1"/>
      <c r="AB56" s="1"/>
    </row>
    <row r="57" spans="1:16182" ht="75" customHeight="1" thickBot="1" x14ac:dyDescent="0.25">
      <c r="A57" s="31">
        <v>54</v>
      </c>
      <c r="B57" s="32" t="s">
        <v>216</v>
      </c>
      <c r="C57" s="9">
        <v>2021002470069</v>
      </c>
      <c r="D57" s="48">
        <v>2021</v>
      </c>
      <c r="E57" s="48" t="s">
        <v>1139</v>
      </c>
      <c r="F57" s="10" t="s">
        <v>75</v>
      </c>
      <c r="G57" s="7" t="s">
        <v>137</v>
      </c>
      <c r="H57" s="8" t="s">
        <v>269</v>
      </c>
      <c r="I57" s="7" t="s">
        <v>138</v>
      </c>
      <c r="J57" s="12" t="s">
        <v>322</v>
      </c>
      <c r="K57" s="12" t="s">
        <v>1070</v>
      </c>
      <c r="L57" s="12" t="s">
        <v>1185</v>
      </c>
      <c r="M57" s="22">
        <v>11216908333</v>
      </c>
      <c r="N57" s="8" t="s">
        <v>114</v>
      </c>
      <c r="O57" s="7">
        <v>5</v>
      </c>
      <c r="P57" s="7" t="s">
        <v>139</v>
      </c>
      <c r="Q57" s="8" t="s">
        <v>231</v>
      </c>
      <c r="R57" s="7" t="s">
        <v>70</v>
      </c>
      <c r="S57" s="8"/>
      <c r="T57" s="7"/>
      <c r="U57" s="8"/>
      <c r="V57" s="7"/>
      <c r="W57" s="1"/>
      <c r="X57" s="1"/>
      <c r="Y57" s="1"/>
      <c r="Z57" s="1"/>
      <c r="AA57" s="1"/>
      <c r="AB57" s="1"/>
    </row>
    <row r="58" spans="1:16182" ht="86.25" customHeight="1" thickBot="1" x14ac:dyDescent="0.25">
      <c r="A58" s="31">
        <v>55</v>
      </c>
      <c r="B58" s="32" t="s">
        <v>216</v>
      </c>
      <c r="C58" s="9">
        <v>2021000100177</v>
      </c>
      <c r="D58" s="48">
        <v>2021</v>
      </c>
      <c r="E58" s="48" t="s">
        <v>1139</v>
      </c>
      <c r="F58" s="10" t="s">
        <v>75</v>
      </c>
      <c r="G58" s="7" t="s">
        <v>185</v>
      </c>
      <c r="H58" s="8" t="s">
        <v>264</v>
      </c>
      <c r="I58" s="7" t="s">
        <v>186</v>
      </c>
      <c r="J58" s="7" t="s">
        <v>323</v>
      </c>
      <c r="K58" s="12" t="s">
        <v>1071</v>
      </c>
      <c r="L58" s="12" t="s">
        <v>1185</v>
      </c>
      <c r="M58" s="11">
        <v>1086518663</v>
      </c>
      <c r="N58" s="8" t="s">
        <v>569</v>
      </c>
      <c r="O58" s="7">
        <v>3</v>
      </c>
      <c r="P58" s="7" t="s">
        <v>187</v>
      </c>
      <c r="Q58" s="8" t="s">
        <v>231</v>
      </c>
      <c r="R58" s="7" t="s">
        <v>61</v>
      </c>
      <c r="S58" s="8"/>
      <c r="T58" s="7"/>
      <c r="U58" s="8"/>
      <c r="V58" s="7"/>
      <c r="W58" s="1"/>
      <c r="X58" s="1"/>
      <c r="Y58" s="1"/>
      <c r="Z58" s="1"/>
      <c r="AA58" s="1"/>
      <c r="AB58" s="1"/>
    </row>
    <row r="59" spans="1:16182" ht="67.5" customHeight="1" thickBot="1" x14ac:dyDescent="0.25">
      <c r="A59" s="31">
        <v>56</v>
      </c>
      <c r="B59" s="32" t="s">
        <v>216</v>
      </c>
      <c r="C59" s="9">
        <v>2021002470087</v>
      </c>
      <c r="D59" s="48">
        <v>2021</v>
      </c>
      <c r="E59" s="48" t="s">
        <v>1139</v>
      </c>
      <c r="F59" s="10" t="s">
        <v>75</v>
      </c>
      <c r="G59" s="7" t="s">
        <v>120</v>
      </c>
      <c r="H59" s="8" t="s">
        <v>121</v>
      </c>
      <c r="I59" s="7" t="s">
        <v>121</v>
      </c>
      <c r="J59" s="12" t="s">
        <v>324</v>
      </c>
      <c r="K59" s="12" t="s">
        <v>1064</v>
      </c>
      <c r="L59" s="12" t="s">
        <v>1185</v>
      </c>
      <c r="M59" s="11">
        <v>413600000</v>
      </c>
      <c r="N59" s="8" t="s">
        <v>360</v>
      </c>
      <c r="O59" s="7">
        <v>3</v>
      </c>
      <c r="P59" s="7" t="s">
        <v>122</v>
      </c>
      <c r="Q59" s="8" t="s">
        <v>232</v>
      </c>
      <c r="R59" s="7" t="s">
        <v>16</v>
      </c>
      <c r="S59" s="8"/>
      <c r="T59" s="7"/>
      <c r="U59" s="8"/>
      <c r="V59" s="7"/>
      <c r="W59" s="1"/>
      <c r="X59" s="1"/>
      <c r="Y59" s="1"/>
      <c r="Z59" s="1"/>
      <c r="AA59" s="1"/>
      <c r="AB59" s="1"/>
    </row>
    <row r="60" spans="1:16182" ht="100.5" customHeight="1" thickBot="1" x14ac:dyDescent="0.25">
      <c r="A60" s="31">
        <v>57</v>
      </c>
      <c r="B60" s="32" t="s">
        <v>216</v>
      </c>
      <c r="C60" s="9">
        <v>2021002470059</v>
      </c>
      <c r="D60" s="48">
        <v>2021</v>
      </c>
      <c r="E60" s="48" t="s">
        <v>1141</v>
      </c>
      <c r="F60" s="10" t="s">
        <v>71</v>
      </c>
      <c r="G60" s="7" t="s">
        <v>92</v>
      </c>
      <c r="H60" s="8" t="s">
        <v>93</v>
      </c>
      <c r="I60" s="7" t="s">
        <v>94</v>
      </c>
      <c r="J60" s="12" t="s">
        <v>325</v>
      </c>
      <c r="K60" s="12" t="s">
        <v>1072</v>
      </c>
      <c r="L60" s="12" t="s">
        <v>1188</v>
      </c>
      <c r="M60" s="11">
        <v>9627623253</v>
      </c>
      <c r="N60" s="8" t="s">
        <v>360</v>
      </c>
      <c r="O60" s="7">
        <v>24</v>
      </c>
      <c r="P60" s="7" t="s">
        <v>95</v>
      </c>
      <c r="Q60" s="8" t="s">
        <v>232</v>
      </c>
      <c r="R60" s="7" t="s">
        <v>61</v>
      </c>
      <c r="S60" s="8"/>
      <c r="T60" s="7"/>
      <c r="U60" s="8"/>
      <c r="V60" s="7"/>
      <c r="W60" s="1"/>
      <c r="X60" s="1"/>
      <c r="Y60" s="1"/>
      <c r="Z60" s="1"/>
      <c r="AA60" s="1"/>
      <c r="AB60" s="1"/>
    </row>
    <row r="61" spans="1:16182" ht="152.25" customHeight="1" thickBot="1" x14ac:dyDescent="0.25">
      <c r="A61" s="31">
        <v>58</v>
      </c>
      <c r="B61" s="32" t="s">
        <v>216</v>
      </c>
      <c r="C61" s="9">
        <v>2021000100215</v>
      </c>
      <c r="D61" s="48">
        <v>2021</v>
      </c>
      <c r="E61" s="48" t="s">
        <v>1141</v>
      </c>
      <c r="F61" s="10" t="s">
        <v>71</v>
      </c>
      <c r="G61" s="7" t="s">
        <v>92</v>
      </c>
      <c r="H61" s="8" t="s">
        <v>271</v>
      </c>
      <c r="I61" s="7" t="s">
        <v>180</v>
      </c>
      <c r="J61" s="7" t="s">
        <v>326</v>
      </c>
      <c r="K61" s="12" t="s">
        <v>1073</v>
      </c>
      <c r="L61" s="12" t="s">
        <v>1185</v>
      </c>
      <c r="M61" s="11">
        <v>8668000000</v>
      </c>
      <c r="N61" s="8" t="s">
        <v>569</v>
      </c>
      <c r="O61" s="7">
        <v>5</v>
      </c>
      <c r="P61" s="7" t="s">
        <v>181</v>
      </c>
      <c r="Q61" s="8" t="s">
        <v>231</v>
      </c>
      <c r="R61" s="7" t="s">
        <v>61</v>
      </c>
      <c r="S61" s="8"/>
      <c r="T61" s="7"/>
      <c r="U61" s="8"/>
      <c r="V61" s="7"/>
      <c r="W61" s="1"/>
      <c r="X61" s="1"/>
      <c r="Y61" s="1"/>
      <c r="Z61" s="1"/>
      <c r="AA61" s="1"/>
      <c r="AB61" s="1"/>
    </row>
    <row r="62" spans="1:16182" ht="93" customHeight="1" thickBot="1" x14ac:dyDescent="0.25">
      <c r="A62" s="31">
        <v>59</v>
      </c>
      <c r="B62" s="32" t="s">
        <v>216</v>
      </c>
      <c r="C62" s="9">
        <v>2021000100249</v>
      </c>
      <c r="D62" s="48">
        <v>2021</v>
      </c>
      <c r="E62" s="48" t="s">
        <v>1134</v>
      </c>
      <c r="F62" s="10" t="s">
        <v>80</v>
      </c>
      <c r="G62" s="7" t="s">
        <v>182</v>
      </c>
      <c r="H62" s="8" t="s">
        <v>243</v>
      </c>
      <c r="I62" s="7" t="s">
        <v>183</v>
      </c>
      <c r="J62" s="12" t="s">
        <v>314</v>
      </c>
      <c r="K62" s="12" t="s">
        <v>1064</v>
      </c>
      <c r="L62" s="12" t="s">
        <v>1185</v>
      </c>
      <c r="M62" s="11">
        <v>2337929251</v>
      </c>
      <c r="N62" s="8" t="s">
        <v>569</v>
      </c>
      <c r="O62" s="7">
        <v>3</v>
      </c>
      <c r="P62" s="7" t="s">
        <v>184</v>
      </c>
      <c r="Q62" s="8" t="s">
        <v>231</v>
      </c>
      <c r="R62" s="7" t="s">
        <v>61</v>
      </c>
      <c r="S62" s="8"/>
      <c r="T62" s="7"/>
      <c r="U62" s="8"/>
      <c r="V62" s="7"/>
      <c r="W62" s="1"/>
      <c r="X62" s="1"/>
      <c r="Y62" s="1"/>
      <c r="Z62" s="1"/>
      <c r="AA62" s="1"/>
      <c r="AB62" s="1"/>
    </row>
    <row r="63" spans="1:16182" ht="105.75" customHeight="1" thickBot="1" x14ac:dyDescent="0.25">
      <c r="A63" s="31">
        <v>60</v>
      </c>
      <c r="B63" s="32" t="s">
        <v>216</v>
      </c>
      <c r="C63" s="9">
        <v>2021002470038</v>
      </c>
      <c r="D63" s="48">
        <v>2021</v>
      </c>
      <c r="E63" s="48" t="s">
        <v>1134</v>
      </c>
      <c r="F63" s="10" t="s">
        <v>80</v>
      </c>
      <c r="G63" s="7" t="s">
        <v>81</v>
      </c>
      <c r="H63" s="8" t="s">
        <v>82</v>
      </c>
      <c r="I63" s="7" t="s">
        <v>83</v>
      </c>
      <c r="J63" s="12" t="s">
        <v>314</v>
      </c>
      <c r="K63" s="12" t="s">
        <v>1066</v>
      </c>
      <c r="L63" s="12" t="s">
        <v>1185</v>
      </c>
      <c r="M63" s="11">
        <v>2045221512.71</v>
      </c>
      <c r="N63" s="8" t="s">
        <v>360</v>
      </c>
      <c r="O63" s="7">
        <v>1</v>
      </c>
      <c r="P63" s="7" t="s">
        <v>84</v>
      </c>
      <c r="Q63" s="8" t="s">
        <v>231</v>
      </c>
      <c r="R63" s="7" t="s">
        <v>61</v>
      </c>
      <c r="S63" s="8"/>
      <c r="T63" s="7"/>
      <c r="U63" s="8"/>
      <c r="V63" s="7"/>
      <c r="W63" s="1"/>
      <c r="X63" s="1"/>
      <c r="Y63" s="1"/>
      <c r="Z63" s="1"/>
      <c r="AA63" s="1"/>
      <c r="AB63" s="1"/>
    </row>
    <row r="64" spans="1:16182" ht="99" customHeight="1" thickBot="1" x14ac:dyDescent="0.25">
      <c r="A64" s="31">
        <v>61</v>
      </c>
      <c r="B64" s="32" t="s">
        <v>216</v>
      </c>
      <c r="C64" s="9">
        <v>2021002470041</v>
      </c>
      <c r="D64" s="48">
        <v>2021</v>
      </c>
      <c r="E64" s="48" t="s">
        <v>1134</v>
      </c>
      <c r="F64" s="10" t="s">
        <v>80</v>
      </c>
      <c r="G64" s="7" t="s">
        <v>85</v>
      </c>
      <c r="H64" s="8" t="s">
        <v>241</v>
      </c>
      <c r="I64" s="7" t="s">
        <v>86</v>
      </c>
      <c r="J64" s="12" t="s">
        <v>314</v>
      </c>
      <c r="K64" s="12" t="s">
        <v>1074</v>
      </c>
      <c r="L64" s="12" t="s">
        <v>1185</v>
      </c>
      <c r="M64" s="11">
        <v>2709460521.1799998</v>
      </c>
      <c r="N64" s="8" t="s">
        <v>360</v>
      </c>
      <c r="O64" s="7">
        <v>6</v>
      </c>
      <c r="P64" s="7" t="s">
        <v>87</v>
      </c>
      <c r="Q64" s="8" t="s">
        <v>231</v>
      </c>
      <c r="R64" s="7" t="s">
        <v>61</v>
      </c>
      <c r="S64" s="8"/>
      <c r="T64" s="7"/>
      <c r="U64" s="8"/>
      <c r="V64" s="7"/>
      <c r="W64" s="1"/>
      <c r="X64" s="1"/>
      <c r="Y64" s="1"/>
      <c r="Z64" s="1"/>
      <c r="AA64" s="1"/>
      <c r="AB64" s="1"/>
    </row>
    <row r="65" spans="1:28" ht="81" customHeight="1" thickBot="1" x14ac:dyDescent="0.25">
      <c r="A65" s="31">
        <v>62</v>
      </c>
      <c r="B65" s="32" t="s">
        <v>216</v>
      </c>
      <c r="C65" s="9">
        <v>2021002470048</v>
      </c>
      <c r="D65" s="48">
        <v>2021</v>
      </c>
      <c r="E65" s="48" t="s">
        <v>1134</v>
      </c>
      <c r="F65" s="10" t="s">
        <v>80</v>
      </c>
      <c r="G65" s="7" t="s">
        <v>88</v>
      </c>
      <c r="H65" s="8" t="s">
        <v>89</v>
      </c>
      <c r="I65" s="7" t="s">
        <v>90</v>
      </c>
      <c r="J65" s="12" t="s">
        <v>314</v>
      </c>
      <c r="K65" s="12" t="s">
        <v>1064</v>
      </c>
      <c r="L65" s="12" t="s">
        <v>1185</v>
      </c>
      <c r="M65" s="11">
        <v>1206003038</v>
      </c>
      <c r="N65" s="8" t="s">
        <v>360</v>
      </c>
      <c r="O65" s="7">
        <v>3</v>
      </c>
      <c r="P65" s="7" t="s">
        <v>91</v>
      </c>
      <c r="Q65" s="8" t="s">
        <v>231</v>
      </c>
      <c r="R65" s="7" t="s">
        <v>61</v>
      </c>
      <c r="S65" s="8"/>
      <c r="T65" s="7"/>
      <c r="U65" s="8"/>
      <c r="V65" s="7"/>
      <c r="W65" s="1"/>
      <c r="X65" s="1"/>
      <c r="Y65" s="1"/>
      <c r="Z65" s="1"/>
      <c r="AA65" s="1"/>
      <c r="AB65" s="1"/>
    </row>
    <row r="66" spans="1:28" ht="105.75" customHeight="1" thickBot="1" x14ac:dyDescent="0.25">
      <c r="A66" s="31">
        <v>63</v>
      </c>
      <c r="B66" s="32" t="s">
        <v>216</v>
      </c>
      <c r="C66" s="9">
        <v>2022002470041</v>
      </c>
      <c r="D66" s="48">
        <v>2022</v>
      </c>
      <c r="E66" s="48" t="s">
        <v>1134</v>
      </c>
      <c r="F66" s="10" t="s">
        <v>80</v>
      </c>
      <c r="G66" s="7" t="s">
        <v>191</v>
      </c>
      <c r="H66" s="8" t="s">
        <v>242</v>
      </c>
      <c r="I66" s="7" t="s">
        <v>192</v>
      </c>
      <c r="J66" s="12" t="s">
        <v>301</v>
      </c>
      <c r="K66" s="12" t="s">
        <v>301</v>
      </c>
      <c r="L66" s="12" t="s">
        <v>1185</v>
      </c>
      <c r="M66" s="11">
        <v>630999999.66999996</v>
      </c>
      <c r="N66" s="8" t="s">
        <v>360</v>
      </c>
      <c r="O66" s="7">
        <v>2</v>
      </c>
      <c r="P66" s="7" t="s">
        <v>193</v>
      </c>
      <c r="Q66" s="8" t="s">
        <v>231</v>
      </c>
      <c r="R66" s="7" t="s">
        <v>61</v>
      </c>
      <c r="S66" s="8"/>
      <c r="T66" s="7"/>
      <c r="U66" s="8"/>
      <c r="V66" s="7"/>
      <c r="W66" s="1"/>
      <c r="X66" s="1"/>
      <c r="Y66" s="1"/>
      <c r="Z66" s="1"/>
      <c r="AA66" s="1"/>
      <c r="AB66" s="1"/>
    </row>
    <row r="67" spans="1:28" ht="110.25" customHeight="1" thickBot="1" x14ac:dyDescent="0.25">
      <c r="A67" s="31">
        <v>64</v>
      </c>
      <c r="B67" s="32" t="s">
        <v>216</v>
      </c>
      <c r="C67" s="9">
        <v>2020002470020</v>
      </c>
      <c r="D67" s="48">
        <v>2020</v>
      </c>
      <c r="E67" s="48" t="s">
        <v>1144</v>
      </c>
      <c r="F67" s="10" t="s">
        <v>32</v>
      </c>
      <c r="G67" s="7" t="s">
        <v>33</v>
      </c>
      <c r="H67" s="8" t="s">
        <v>34</v>
      </c>
      <c r="I67" s="7" t="s">
        <v>35</v>
      </c>
      <c r="J67" s="7" t="s">
        <v>314</v>
      </c>
      <c r="K67" s="7" t="s">
        <v>314</v>
      </c>
      <c r="L67" s="12" t="s">
        <v>1185</v>
      </c>
      <c r="M67" s="11">
        <v>13083229794.41</v>
      </c>
      <c r="N67" s="8" t="s">
        <v>360</v>
      </c>
      <c r="O67" s="7">
        <v>4</v>
      </c>
      <c r="P67" s="7" t="s">
        <v>36</v>
      </c>
      <c r="Q67" s="8" t="s">
        <v>231</v>
      </c>
      <c r="R67" s="7" t="s">
        <v>37</v>
      </c>
      <c r="S67" s="8"/>
      <c r="T67" s="7"/>
      <c r="U67" s="8"/>
      <c r="V67" s="7"/>
      <c r="W67" s="1"/>
      <c r="X67" s="1"/>
      <c r="Y67" s="1"/>
      <c r="Z67" s="1"/>
      <c r="AA67" s="1"/>
      <c r="AB67" s="1"/>
    </row>
    <row r="68" spans="1:28" ht="106.5" customHeight="1" thickBot="1" x14ac:dyDescent="0.25">
      <c r="A68" s="31">
        <v>65</v>
      </c>
      <c r="B68" s="32" t="s">
        <v>216</v>
      </c>
      <c r="C68" s="9">
        <v>2022002470013</v>
      </c>
      <c r="D68" s="48">
        <v>2022</v>
      </c>
      <c r="E68" s="48" t="s">
        <v>1146</v>
      </c>
      <c r="F68" s="10" t="s">
        <v>48</v>
      </c>
      <c r="G68" s="7" t="s">
        <v>146</v>
      </c>
      <c r="H68" s="8" t="s">
        <v>254</v>
      </c>
      <c r="I68" s="7" t="s">
        <v>147</v>
      </c>
      <c r="J68" s="12" t="s">
        <v>1022</v>
      </c>
      <c r="K68" s="12" t="s">
        <v>328</v>
      </c>
      <c r="L68" s="12" t="s">
        <v>1185</v>
      </c>
      <c r="M68" s="11">
        <v>2411000000</v>
      </c>
      <c r="N68" s="8" t="s">
        <v>360</v>
      </c>
      <c r="O68" s="7">
        <v>1</v>
      </c>
      <c r="P68" s="7" t="s">
        <v>148</v>
      </c>
      <c r="Q68" s="8" t="s">
        <v>232</v>
      </c>
      <c r="R68" s="7" t="s">
        <v>61</v>
      </c>
      <c r="S68" s="8"/>
      <c r="T68" s="7"/>
      <c r="U68" s="8"/>
      <c r="V68" s="7"/>
      <c r="W68" s="1"/>
      <c r="X68" s="1"/>
      <c r="Y68" s="1"/>
      <c r="Z68" s="1"/>
      <c r="AA68" s="1"/>
      <c r="AB68" s="1"/>
    </row>
    <row r="69" spans="1:28" ht="93.75" customHeight="1" thickBot="1" x14ac:dyDescent="0.25">
      <c r="A69" s="31">
        <v>66</v>
      </c>
      <c r="B69" s="32" t="s">
        <v>216</v>
      </c>
      <c r="C69" s="9" t="s">
        <v>96</v>
      </c>
      <c r="D69" s="48">
        <v>2021</v>
      </c>
      <c r="E69" s="48" t="s">
        <v>1146</v>
      </c>
      <c r="F69" s="10" t="s">
        <v>48</v>
      </c>
      <c r="G69" s="7" t="s">
        <v>97</v>
      </c>
      <c r="H69" s="8" t="s">
        <v>98</v>
      </c>
      <c r="I69" s="7" t="s">
        <v>99</v>
      </c>
      <c r="J69" s="12" t="s">
        <v>329</v>
      </c>
      <c r="K69" s="12" t="s">
        <v>1065</v>
      </c>
      <c r="L69" s="12" t="s">
        <v>1185</v>
      </c>
      <c r="M69" s="11">
        <v>500000000</v>
      </c>
      <c r="N69" s="8" t="s">
        <v>360</v>
      </c>
      <c r="O69" s="7">
        <v>4</v>
      </c>
      <c r="P69" s="7" t="s">
        <v>100</v>
      </c>
      <c r="Q69" s="8" t="s">
        <v>232</v>
      </c>
      <c r="R69" s="7" t="s">
        <v>61</v>
      </c>
      <c r="S69" s="8"/>
      <c r="T69" s="7"/>
      <c r="U69" s="8"/>
      <c r="V69" s="7"/>
      <c r="W69" s="1"/>
      <c r="X69" s="1"/>
      <c r="Y69" s="1"/>
      <c r="Z69" s="1"/>
      <c r="AA69" s="1"/>
      <c r="AB69" s="1"/>
    </row>
    <row r="70" spans="1:28" ht="198" customHeight="1" thickBot="1" x14ac:dyDescent="0.25">
      <c r="A70" s="31">
        <v>67</v>
      </c>
      <c r="B70" s="32" t="s">
        <v>216</v>
      </c>
      <c r="C70" s="9">
        <v>2021002470063</v>
      </c>
      <c r="D70" s="48">
        <v>2021</v>
      </c>
      <c r="E70" s="48" t="s">
        <v>1146</v>
      </c>
      <c r="F70" s="10" t="s">
        <v>48</v>
      </c>
      <c r="G70" s="7" t="s">
        <v>97</v>
      </c>
      <c r="H70" s="8" t="s">
        <v>101</v>
      </c>
      <c r="I70" s="7" t="s">
        <v>102</v>
      </c>
      <c r="J70" s="12" t="s">
        <v>330</v>
      </c>
      <c r="K70" s="12" t="s">
        <v>1075</v>
      </c>
      <c r="L70" s="12" t="s">
        <v>1185</v>
      </c>
      <c r="M70" s="11">
        <v>4556735060</v>
      </c>
      <c r="N70" s="8" t="s">
        <v>360</v>
      </c>
      <c r="O70" s="7">
        <v>10</v>
      </c>
      <c r="P70" s="7" t="s">
        <v>103</v>
      </c>
      <c r="Q70" s="8" t="s">
        <v>232</v>
      </c>
      <c r="R70" s="7" t="s">
        <v>61</v>
      </c>
      <c r="S70" s="8"/>
      <c r="T70" s="7"/>
      <c r="U70" s="8"/>
      <c r="V70" s="7"/>
      <c r="W70" s="1"/>
      <c r="X70" s="1"/>
      <c r="Y70" s="1"/>
      <c r="Z70" s="1"/>
      <c r="AA70" s="1"/>
      <c r="AB70" s="1"/>
    </row>
    <row r="71" spans="1:28" ht="127.5" customHeight="1" thickBot="1" x14ac:dyDescent="0.25">
      <c r="A71" s="31">
        <v>68</v>
      </c>
      <c r="B71" s="32" t="s">
        <v>216</v>
      </c>
      <c r="C71" s="9">
        <v>2022002470005</v>
      </c>
      <c r="D71" s="48">
        <v>2022</v>
      </c>
      <c r="E71" s="48" t="s">
        <v>1146</v>
      </c>
      <c r="F71" s="10" t="s">
        <v>48</v>
      </c>
      <c r="G71" s="7" t="s">
        <v>97</v>
      </c>
      <c r="H71" s="8" t="s">
        <v>141</v>
      </c>
      <c r="I71" s="7" t="s">
        <v>99</v>
      </c>
      <c r="J71" s="12" t="s">
        <v>331</v>
      </c>
      <c r="K71" s="12" t="s">
        <v>331</v>
      </c>
      <c r="L71" s="12" t="s">
        <v>1185</v>
      </c>
      <c r="M71" s="11">
        <v>984240932</v>
      </c>
      <c r="N71" s="8" t="s">
        <v>360</v>
      </c>
      <c r="O71" s="7">
        <v>4</v>
      </c>
      <c r="P71" s="7" t="s">
        <v>142</v>
      </c>
      <c r="Q71" s="8" t="s">
        <v>231</v>
      </c>
      <c r="R71" s="7" t="s">
        <v>61</v>
      </c>
      <c r="S71" s="8"/>
      <c r="T71" s="7"/>
      <c r="U71" s="8"/>
      <c r="V71" s="7"/>
      <c r="W71" s="1"/>
      <c r="X71" s="1"/>
      <c r="Y71" s="1"/>
      <c r="Z71" s="1"/>
      <c r="AA71" s="1"/>
      <c r="AB71" s="1"/>
    </row>
    <row r="72" spans="1:28" ht="81.75" customHeight="1" thickBot="1" x14ac:dyDescent="0.25">
      <c r="A72" s="31">
        <v>69</v>
      </c>
      <c r="B72" s="32" t="s">
        <v>216</v>
      </c>
      <c r="C72" s="9">
        <v>2020002470013</v>
      </c>
      <c r="D72" s="48">
        <v>2020</v>
      </c>
      <c r="E72" s="48" t="s">
        <v>1152</v>
      </c>
      <c r="F72" s="10" t="s">
        <v>1154</v>
      </c>
      <c r="G72" s="7" t="s">
        <v>25</v>
      </c>
      <c r="H72" s="8" t="s">
        <v>26</v>
      </c>
      <c r="I72" s="7" t="s">
        <v>27</v>
      </c>
      <c r="J72" s="12" t="s">
        <v>314</v>
      </c>
      <c r="K72" s="12" t="s">
        <v>314</v>
      </c>
      <c r="L72" s="12" t="s">
        <v>1185</v>
      </c>
      <c r="M72" s="11">
        <v>8517578650</v>
      </c>
      <c r="N72" s="8" t="s">
        <v>360</v>
      </c>
      <c r="O72" s="7">
        <v>1</v>
      </c>
      <c r="P72" s="7" t="s">
        <v>28</v>
      </c>
      <c r="Q72" s="8" t="s">
        <v>231</v>
      </c>
      <c r="R72" s="7" t="s">
        <v>21</v>
      </c>
      <c r="S72" s="8"/>
      <c r="T72" s="7"/>
      <c r="U72" s="8"/>
      <c r="V72" s="7"/>
      <c r="W72" s="1"/>
      <c r="X72" s="1"/>
      <c r="Y72" s="1"/>
      <c r="Z72" s="1"/>
      <c r="AA72" s="1"/>
      <c r="AB72" s="1"/>
    </row>
    <row r="73" spans="1:28" ht="93" customHeight="1" thickBot="1" x14ac:dyDescent="0.25">
      <c r="A73" s="31">
        <v>70</v>
      </c>
      <c r="B73" s="32" t="s">
        <v>216</v>
      </c>
      <c r="C73" s="9">
        <v>2021002470035</v>
      </c>
      <c r="D73" s="48">
        <v>2021</v>
      </c>
      <c r="E73" s="48" t="s">
        <v>1152</v>
      </c>
      <c r="F73" s="10" t="s">
        <v>48</v>
      </c>
      <c r="G73" s="7" t="s">
        <v>25</v>
      </c>
      <c r="H73" s="8" t="s">
        <v>252</v>
      </c>
      <c r="I73" s="7" t="s">
        <v>73</v>
      </c>
      <c r="J73" s="12" t="s">
        <v>301</v>
      </c>
      <c r="K73" s="12" t="s">
        <v>1076</v>
      </c>
      <c r="L73" s="12" t="s">
        <v>1185</v>
      </c>
      <c r="M73" s="11">
        <v>22788032457.360001</v>
      </c>
      <c r="N73" s="8" t="s">
        <v>360</v>
      </c>
      <c r="O73" s="7">
        <v>11</v>
      </c>
      <c r="P73" s="7" t="s">
        <v>74</v>
      </c>
      <c r="Q73" s="8" t="s">
        <v>231</v>
      </c>
      <c r="R73" s="7" t="s">
        <v>21</v>
      </c>
      <c r="S73" s="8"/>
      <c r="T73" s="7"/>
      <c r="U73" s="8"/>
      <c r="V73" s="7"/>
      <c r="W73" s="1"/>
      <c r="X73" s="1"/>
      <c r="Y73" s="1"/>
      <c r="Z73" s="1"/>
      <c r="AA73" s="1"/>
      <c r="AB73" s="1"/>
    </row>
    <row r="74" spans="1:28" ht="115.5" thickBot="1" x14ac:dyDescent="0.25">
      <c r="A74" s="31">
        <v>71</v>
      </c>
      <c r="B74" s="32" t="s">
        <v>213</v>
      </c>
      <c r="C74" s="9">
        <v>2020000100121</v>
      </c>
      <c r="D74" s="48">
        <v>2020</v>
      </c>
      <c r="E74" s="48" t="s">
        <v>1136</v>
      </c>
      <c r="F74" s="10" t="s">
        <v>116</v>
      </c>
      <c r="G74" s="7" t="s">
        <v>17</v>
      </c>
      <c r="H74" s="8" t="s">
        <v>258</v>
      </c>
      <c r="I74" s="7" t="s">
        <v>259</v>
      </c>
      <c r="J74" s="12" t="s">
        <v>301</v>
      </c>
      <c r="K74" s="12" t="s">
        <v>301</v>
      </c>
      <c r="L74" s="12" t="s">
        <v>1185</v>
      </c>
      <c r="M74" s="11">
        <v>10232789937</v>
      </c>
      <c r="N74" s="8" t="s">
        <v>569</v>
      </c>
      <c r="O74" s="7">
        <v>1</v>
      </c>
      <c r="P74" s="7" t="s">
        <v>55</v>
      </c>
      <c r="Q74" s="8" t="s">
        <v>231</v>
      </c>
      <c r="R74" s="7" t="s">
        <v>21</v>
      </c>
      <c r="S74" s="8"/>
      <c r="T74" s="7"/>
      <c r="U74" s="8"/>
      <c r="V74" s="7"/>
      <c r="W74" s="1"/>
      <c r="X74" s="1"/>
      <c r="Y74" s="1"/>
      <c r="Z74" s="1"/>
      <c r="AA74" s="1"/>
      <c r="AB74" s="1"/>
    </row>
    <row r="75" spans="1:28" ht="93.75" customHeight="1" thickBot="1" x14ac:dyDescent="0.25">
      <c r="A75" s="31">
        <v>72</v>
      </c>
      <c r="B75" s="32" t="s">
        <v>214</v>
      </c>
      <c r="C75" s="9">
        <v>2022002470058</v>
      </c>
      <c r="D75" s="48">
        <v>2022</v>
      </c>
      <c r="E75" s="48" t="s">
        <v>1149</v>
      </c>
      <c r="F75" s="10" t="s">
        <v>153</v>
      </c>
      <c r="G75" s="7" t="s">
        <v>194</v>
      </c>
      <c r="H75" s="17" t="s">
        <v>277</v>
      </c>
      <c r="I75" s="7" t="s">
        <v>267</v>
      </c>
      <c r="J75" s="12" t="s">
        <v>1023</v>
      </c>
      <c r="K75" s="12" t="s">
        <v>332</v>
      </c>
      <c r="L75" s="12" t="s">
        <v>1203</v>
      </c>
      <c r="M75" s="11">
        <v>77536199</v>
      </c>
      <c r="N75" s="8" t="s">
        <v>360</v>
      </c>
      <c r="O75" s="7">
        <v>2</v>
      </c>
      <c r="P75" s="7" t="s">
        <v>417</v>
      </c>
      <c r="Q75" s="8" t="s">
        <v>231</v>
      </c>
      <c r="R75" s="7" t="s">
        <v>16</v>
      </c>
      <c r="S75" s="8"/>
      <c r="T75" s="7"/>
      <c r="U75" s="8"/>
      <c r="V75" s="7"/>
      <c r="W75" s="1"/>
      <c r="X75" s="1"/>
      <c r="Y75" s="1"/>
      <c r="Z75" s="1"/>
      <c r="AA75" s="1"/>
      <c r="AB75" s="1"/>
    </row>
    <row r="76" spans="1:28" ht="72.75" customHeight="1" thickBot="1" x14ac:dyDescent="0.25">
      <c r="A76" s="31">
        <v>73</v>
      </c>
      <c r="B76" s="32" t="s">
        <v>214</v>
      </c>
      <c r="C76" s="9">
        <v>2021002470062</v>
      </c>
      <c r="D76" s="48">
        <v>2021</v>
      </c>
      <c r="E76" s="48" t="s">
        <v>1149</v>
      </c>
      <c r="F76" s="10" t="s">
        <v>153</v>
      </c>
      <c r="G76" s="7" t="s">
        <v>194</v>
      </c>
      <c r="H76" s="17" t="s">
        <v>278</v>
      </c>
      <c r="I76" s="7" t="s">
        <v>268</v>
      </c>
      <c r="J76" s="7" t="s">
        <v>327</v>
      </c>
      <c r="K76" s="111" t="s">
        <v>1077</v>
      </c>
      <c r="L76" s="12" t="s">
        <v>1185</v>
      </c>
      <c r="M76" s="11">
        <v>400974933.31</v>
      </c>
      <c r="N76" s="8" t="s">
        <v>360</v>
      </c>
      <c r="O76" s="7">
        <v>2</v>
      </c>
      <c r="P76" s="7" t="s">
        <v>336</v>
      </c>
      <c r="Q76" s="8" t="s">
        <v>231</v>
      </c>
      <c r="R76" s="7" t="s">
        <v>61</v>
      </c>
      <c r="S76" s="8"/>
      <c r="T76" s="7"/>
      <c r="U76" s="8"/>
      <c r="V76" s="7"/>
      <c r="W76" s="1"/>
      <c r="X76" s="1"/>
      <c r="Y76" s="1"/>
      <c r="Z76" s="1"/>
      <c r="AA76" s="1"/>
      <c r="AB76" s="1"/>
    </row>
    <row r="77" spans="1:28" ht="75.75" customHeight="1" thickBot="1" x14ac:dyDescent="0.25">
      <c r="A77" s="31">
        <v>74</v>
      </c>
      <c r="B77" s="32" t="s">
        <v>350</v>
      </c>
      <c r="C77" s="9">
        <v>2021000020087</v>
      </c>
      <c r="D77" s="48">
        <v>2021</v>
      </c>
      <c r="E77" s="48" t="s">
        <v>1153</v>
      </c>
      <c r="F77" s="10" t="s">
        <v>572</v>
      </c>
      <c r="G77" s="7" t="s">
        <v>573</v>
      </c>
      <c r="H77" s="21" t="s">
        <v>346</v>
      </c>
      <c r="I77" s="21" t="s">
        <v>346</v>
      </c>
      <c r="J77" s="12" t="s">
        <v>1096</v>
      </c>
      <c r="K77" s="12" t="s">
        <v>1078</v>
      </c>
      <c r="L77" s="12" t="s">
        <v>1185</v>
      </c>
      <c r="M77" s="11">
        <v>64273309425</v>
      </c>
      <c r="N77" s="8" t="s">
        <v>352</v>
      </c>
      <c r="O77" s="7">
        <v>14</v>
      </c>
      <c r="P77" s="7" t="s">
        <v>595</v>
      </c>
      <c r="Q77" s="7" t="s">
        <v>231</v>
      </c>
      <c r="R77" s="7" t="s">
        <v>61</v>
      </c>
      <c r="S77" s="8"/>
      <c r="T77" s="7"/>
      <c r="U77" s="8"/>
      <c r="V77" s="7"/>
      <c r="W77" s="1"/>
      <c r="X77" s="1"/>
      <c r="Y77" s="1"/>
      <c r="Z77" s="1"/>
      <c r="AA77" s="1"/>
      <c r="AB77" s="1"/>
    </row>
    <row r="78" spans="1:28" ht="75.75" customHeight="1" thickBot="1" x14ac:dyDescent="0.25">
      <c r="A78" s="31">
        <v>75</v>
      </c>
      <c r="B78" s="32" t="s">
        <v>363</v>
      </c>
      <c r="C78" s="9">
        <v>2021002470044</v>
      </c>
      <c r="D78" s="48">
        <v>2021</v>
      </c>
      <c r="E78" s="48" t="s">
        <v>1159</v>
      </c>
      <c r="F78" s="10" t="s">
        <v>344</v>
      </c>
      <c r="G78" s="7" t="s">
        <v>568</v>
      </c>
      <c r="H78" s="7" t="s">
        <v>345</v>
      </c>
      <c r="I78" s="7" t="s">
        <v>345</v>
      </c>
      <c r="J78" s="7" t="s">
        <v>1097</v>
      </c>
      <c r="K78" s="7" t="s">
        <v>1098</v>
      </c>
      <c r="L78" s="12" t="s">
        <v>1185</v>
      </c>
      <c r="M78" s="11">
        <v>7692827191</v>
      </c>
      <c r="N78" s="8" t="s">
        <v>114</v>
      </c>
      <c r="O78" s="12"/>
      <c r="P78" s="12"/>
      <c r="Q78" s="7" t="s">
        <v>231</v>
      </c>
      <c r="R78" s="7" t="s">
        <v>61</v>
      </c>
      <c r="S78" s="8"/>
      <c r="T78" s="7"/>
      <c r="U78" s="8"/>
      <c r="V78" s="7"/>
      <c r="W78" s="1"/>
      <c r="X78" s="1"/>
      <c r="Y78" s="1"/>
      <c r="Z78" s="1"/>
      <c r="AA78" s="1"/>
      <c r="AB78" s="1"/>
    </row>
    <row r="79" spans="1:28" ht="91.5" hidden="1" customHeight="1" thickBot="1" x14ac:dyDescent="0.25">
      <c r="A79" s="31">
        <v>76</v>
      </c>
      <c r="B79" s="32" t="s">
        <v>216</v>
      </c>
      <c r="C79" s="9">
        <v>2020000020046</v>
      </c>
      <c r="D79" s="48">
        <v>2020</v>
      </c>
      <c r="E79" s="48" t="s">
        <v>1131</v>
      </c>
      <c r="F79" s="10" t="s">
        <v>57</v>
      </c>
      <c r="G79" s="7" t="s">
        <v>208</v>
      </c>
      <c r="H79" s="16" t="s">
        <v>281</v>
      </c>
      <c r="I79" s="8" t="s">
        <v>273</v>
      </c>
      <c r="J79" s="12" t="s">
        <v>333</v>
      </c>
      <c r="K79" s="12" t="s">
        <v>333</v>
      </c>
      <c r="L79" s="12" t="s">
        <v>1189</v>
      </c>
      <c r="M79" s="11">
        <v>6731000000</v>
      </c>
      <c r="N79" s="8" t="s">
        <v>114</v>
      </c>
      <c r="O79" s="12">
        <v>2</v>
      </c>
      <c r="P79" s="12" t="s">
        <v>341</v>
      </c>
      <c r="Q79" s="8" t="s">
        <v>231</v>
      </c>
      <c r="R79" s="7" t="s">
        <v>65</v>
      </c>
      <c r="S79" s="8"/>
      <c r="T79" s="7"/>
      <c r="U79" s="8"/>
      <c r="V79" s="7"/>
      <c r="W79" s="1"/>
      <c r="X79" s="1"/>
      <c r="Y79" s="1"/>
      <c r="Z79" s="1"/>
      <c r="AA79" s="1"/>
      <c r="AB79" s="1"/>
    </row>
    <row r="80" spans="1:28" ht="91.5" hidden="1" customHeight="1" thickBot="1" x14ac:dyDescent="0.25">
      <c r="A80" s="31">
        <v>77</v>
      </c>
      <c r="B80" s="32" t="s">
        <v>216</v>
      </c>
      <c r="C80" s="9">
        <v>2022002470051</v>
      </c>
      <c r="D80" s="48">
        <v>2022</v>
      </c>
      <c r="E80" s="48" t="s">
        <v>1131</v>
      </c>
      <c r="F80" s="10" t="s">
        <v>57</v>
      </c>
      <c r="G80" s="7" t="s">
        <v>208</v>
      </c>
      <c r="H80" s="7" t="s">
        <v>338</v>
      </c>
      <c r="I80" s="8" t="s">
        <v>339</v>
      </c>
      <c r="J80" s="12" t="s">
        <v>1025</v>
      </c>
      <c r="K80" s="12" t="s">
        <v>340</v>
      </c>
      <c r="L80" s="12" t="s">
        <v>1189</v>
      </c>
      <c r="M80" s="11">
        <v>18012733776.700001</v>
      </c>
      <c r="N80" s="8" t="s">
        <v>360</v>
      </c>
      <c r="O80" s="12">
        <v>1</v>
      </c>
      <c r="P80" s="12" t="s">
        <v>415</v>
      </c>
      <c r="Q80" s="8" t="s">
        <v>231</v>
      </c>
      <c r="R80" s="7" t="s">
        <v>65</v>
      </c>
      <c r="S80" s="8"/>
      <c r="T80" s="7"/>
      <c r="U80" s="8"/>
      <c r="V80" s="7"/>
      <c r="W80" s="1"/>
      <c r="X80" s="1"/>
      <c r="Y80" s="1"/>
      <c r="Z80" s="1"/>
      <c r="AA80" s="1"/>
      <c r="AB80" s="1"/>
    </row>
    <row r="81" spans="1:28" ht="91.5" customHeight="1" thickBot="1" x14ac:dyDescent="0.25">
      <c r="A81" s="31">
        <v>78</v>
      </c>
      <c r="B81" s="32" t="s">
        <v>508</v>
      </c>
      <c r="C81" s="9">
        <v>2023002470001</v>
      </c>
      <c r="D81" s="48">
        <v>2023</v>
      </c>
      <c r="E81" s="48" t="s">
        <v>1132</v>
      </c>
      <c r="F81" s="10" t="s">
        <v>48</v>
      </c>
      <c r="G81" s="7" t="s">
        <v>509</v>
      </c>
      <c r="H81" s="7" t="s">
        <v>355</v>
      </c>
      <c r="I81" s="7" t="s">
        <v>355</v>
      </c>
      <c r="J81" s="7" t="s">
        <v>498</v>
      </c>
      <c r="K81" s="7" t="s">
        <v>498</v>
      </c>
      <c r="L81" s="12" t="s">
        <v>1185</v>
      </c>
      <c r="M81" s="11">
        <v>400000000</v>
      </c>
      <c r="N81" s="8" t="s">
        <v>360</v>
      </c>
      <c r="O81" s="12">
        <v>7</v>
      </c>
      <c r="P81" s="12" t="s">
        <v>510</v>
      </c>
      <c r="Q81" s="8" t="s">
        <v>231</v>
      </c>
      <c r="R81" s="7" t="s">
        <v>517</v>
      </c>
      <c r="S81" s="8"/>
      <c r="T81" s="7"/>
      <c r="U81" s="8"/>
      <c r="V81" s="7"/>
      <c r="W81" s="1"/>
      <c r="X81" s="1"/>
      <c r="Y81" s="1"/>
      <c r="Z81" s="1"/>
      <c r="AA81" s="1"/>
      <c r="AB81" s="1"/>
    </row>
    <row r="82" spans="1:28" ht="91.5" customHeight="1" thickBot="1" x14ac:dyDescent="0.25">
      <c r="A82" s="31">
        <v>79</v>
      </c>
      <c r="B82" s="32" t="s">
        <v>350</v>
      </c>
      <c r="C82" s="9">
        <v>2023002470002</v>
      </c>
      <c r="D82" s="48">
        <v>2023</v>
      </c>
      <c r="E82" s="48" t="s">
        <v>1130</v>
      </c>
      <c r="F82" s="10" t="s">
        <v>52</v>
      </c>
      <c r="G82" s="7" t="s">
        <v>351</v>
      </c>
      <c r="H82" s="7" t="s">
        <v>347</v>
      </c>
      <c r="I82" s="8" t="s">
        <v>349</v>
      </c>
      <c r="J82" s="12" t="s">
        <v>348</v>
      </c>
      <c r="K82" s="12" t="s">
        <v>348</v>
      </c>
      <c r="L82" s="12" t="s">
        <v>1185</v>
      </c>
      <c r="M82" s="11">
        <v>679057413</v>
      </c>
      <c r="N82" s="8" t="s">
        <v>360</v>
      </c>
      <c r="O82" s="12">
        <v>1</v>
      </c>
      <c r="P82" s="12" t="s">
        <v>511</v>
      </c>
      <c r="Q82" s="8" t="s">
        <v>231</v>
      </c>
      <c r="R82" s="7" t="s">
        <v>21</v>
      </c>
      <c r="S82" s="8"/>
      <c r="T82" s="7"/>
      <c r="U82" s="8"/>
      <c r="V82" s="7"/>
      <c r="W82" s="1"/>
      <c r="X82" s="1"/>
      <c r="Y82" s="1"/>
      <c r="Z82" s="1"/>
      <c r="AA82" s="1"/>
      <c r="AB82" s="1"/>
    </row>
    <row r="83" spans="1:28" ht="91.5" customHeight="1" thickBot="1" x14ac:dyDescent="0.25">
      <c r="A83" s="31">
        <v>80</v>
      </c>
      <c r="B83" s="32" t="s">
        <v>354</v>
      </c>
      <c r="C83" s="9">
        <v>2022002470001</v>
      </c>
      <c r="D83" s="48">
        <v>2022</v>
      </c>
      <c r="E83" s="48" t="s">
        <v>1132</v>
      </c>
      <c r="F83" s="10" t="s">
        <v>48</v>
      </c>
      <c r="G83" s="10" t="s">
        <v>48</v>
      </c>
      <c r="H83" s="7" t="s">
        <v>355</v>
      </c>
      <c r="I83" s="8" t="s">
        <v>356</v>
      </c>
      <c r="J83" s="12" t="s">
        <v>357</v>
      </c>
      <c r="K83" s="12" t="s">
        <v>357</v>
      </c>
      <c r="L83" s="12" t="s">
        <v>1185</v>
      </c>
      <c r="M83" s="11">
        <v>999749000</v>
      </c>
      <c r="N83" s="8" t="s">
        <v>360</v>
      </c>
      <c r="O83" s="12">
        <v>5</v>
      </c>
      <c r="P83" s="12" t="s">
        <v>512</v>
      </c>
      <c r="Q83" s="8" t="s">
        <v>231</v>
      </c>
      <c r="R83" s="7" t="s">
        <v>21</v>
      </c>
      <c r="S83" s="8"/>
      <c r="T83" s="7"/>
      <c r="U83" s="8"/>
      <c r="V83" s="7"/>
      <c r="W83" s="1"/>
      <c r="X83" s="1"/>
      <c r="Y83" s="1"/>
      <c r="Z83" s="1"/>
      <c r="AA83" s="1"/>
      <c r="AB83" s="1"/>
    </row>
    <row r="84" spans="1:28" ht="68.25" hidden="1" customHeight="1" thickBot="1" x14ac:dyDescent="0.25">
      <c r="A84" s="31">
        <v>81</v>
      </c>
      <c r="B84" s="33" t="s">
        <v>354</v>
      </c>
      <c r="C84" s="9">
        <v>2022002470002</v>
      </c>
      <c r="D84" s="9">
        <v>2022</v>
      </c>
      <c r="E84" s="9" t="s">
        <v>1152</v>
      </c>
      <c r="F84" s="7" t="s">
        <v>215</v>
      </c>
      <c r="G84" s="8" t="s">
        <v>362</v>
      </c>
      <c r="H84" s="12" t="s">
        <v>361</v>
      </c>
      <c r="I84" s="11" t="s">
        <v>358</v>
      </c>
      <c r="J84" s="12" t="s">
        <v>359</v>
      </c>
      <c r="K84" s="12" t="s">
        <v>359</v>
      </c>
      <c r="L84" s="12" t="s">
        <v>1200</v>
      </c>
      <c r="M84" s="11">
        <v>141385436</v>
      </c>
      <c r="N84" s="8" t="s">
        <v>360</v>
      </c>
      <c r="O84" s="12">
        <v>1</v>
      </c>
      <c r="P84" s="12" t="s">
        <v>513</v>
      </c>
      <c r="Q84" s="9" t="s">
        <v>231</v>
      </c>
      <c r="R84" s="7" t="s">
        <v>21</v>
      </c>
      <c r="S84" s="8"/>
      <c r="T84" s="7"/>
      <c r="U84" s="8"/>
      <c r="V84" s="7"/>
    </row>
    <row r="85" spans="1:28" ht="79.5" customHeight="1" thickBot="1" x14ac:dyDescent="0.25">
      <c r="A85" s="31">
        <v>82</v>
      </c>
      <c r="B85" s="33" t="s">
        <v>363</v>
      </c>
      <c r="C85" s="9">
        <v>2022002470003</v>
      </c>
      <c r="D85" s="9">
        <v>2022</v>
      </c>
      <c r="E85" s="9" t="s">
        <v>1148</v>
      </c>
      <c r="F85" s="7" t="s">
        <v>57</v>
      </c>
      <c r="G85" s="8" t="s">
        <v>369</v>
      </c>
      <c r="H85" s="12" t="s">
        <v>365</v>
      </c>
      <c r="I85" s="11" t="s">
        <v>366</v>
      </c>
      <c r="J85" s="12" t="s">
        <v>431</v>
      </c>
      <c r="K85" s="12" t="s">
        <v>431</v>
      </c>
      <c r="L85" s="12" t="s">
        <v>1185</v>
      </c>
      <c r="M85" s="11">
        <v>806798500</v>
      </c>
      <c r="N85" s="8" t="s">
        <v>360</v>
      </c>
      <c r="O85" s="12">
        <v>1</v>
      </c>
      <c r="P85" s="12" t="s">
        <v>514</v>
      </c>
      <c r="Q85" s="9" t="s">
        <v>368</v>
      </c>
      <c r="R85" s="7" t="s">
        <v>21</v>
      </c>
      <c r="S85" s="8"/>
      <c r="T85" s="7"/>
      <c r="U85" s="8"/>
      <c r="V85" s="7"/>
    </row>
    <row r="86" spans="1:28" ht="96.75" customHeight="1" thickBot="1" x14ac:dyDescent="0.25">
      <c r="A86" s="31">
        <v>83</v>
      </c>
      <c r="B86" s="32" t="s">
        <v>363</v>
      </c>
      <c r="C86" s="9">
        <v>2022002470004</v>
      </c>
      <c r="D86" s="48">
        <v>2022</v>
      </c>
      <c r="E86" s="48" t="s">
        <v>1144</v>
      </c>
      <c r="F86" s="10" t="s">
        <v>71</v>
      </c>
      <c r="G86" s="10" t="s">
        <v>373</v>
      </c>
      <c r="H86" s="7" t="s">
        <v>370</v>
      </c>
      <c r="I86" s="8" t="s">
        <v>371</v>
      </c>
      <c r="J86" s="12" t="s">
        <v>1028</v>
      </c>
      <c r="K86" s="12" t="s">
        <v>372</v>
      </c>
      <c r="L86" s="12" t="s">
        <v>1185</v>
      </c>
      <c r="M86" s="11">
        <v>99998000</v>
      </c>
      <c r="N86" s="8" t="s">
        <v>360</v>
      </c>
      <c r="O86" s="12">
        <v>3</v>
      </c>
      <c r="P86" s="12" t="s">
        <v>515</v>
      </c>
      <c r="Q86" s="8" t="s">
        <v>368</v>
      </c>
      <c r="R86" s="7" t="s">
        <v>21</v>
      </c>
      <c r="S86" s="8"/>
      <c r="T86" s="7"/>
      <c r="U86" s="8"/>
      <c r="V86" s="7"/>
    </row>
    <row r="87" spans="1:28" ht="86.25" customHeight="1" thickBot="1" x14ac:dyDescent="0.25">
      <c r="A87" s="31">
        <v>84</v>
      </c>
      <c r="B87" s="32" t="s">
        <v>350</v>
      </c>
      <c r="C87" s="9">
        <v>2022002470006</v>
      </c>
      <c r="D87" s="48">
        <v>2022</v>
      </c>
      <c r="E87" s="48" t="s">
        <v>1143</v>
      </c>
      <c r="F87" s="10" t="s">
        <v>215</v>
      </c>
      <c r="G87" s="10" t="s">
        <v>362</v>
      </c>
      <c r="H87" s="7" t="s">
        <v>374</v>
      </c>
      <c r="I87" s="8" t="s">
        <v>375</v>
      </c>
      <c r="J87" s="12" t="s">
        <v>396</v>
      </c>
      <c r="K87" s="12" t="s">
        <v>1029</v>
      </c>
      <c r="L87" s="12" t="s">
        <v>1185</v>
      </c>
      <c r="M87" s="11">
        <v>111128456</v>
      </c>
      <c r="N87" s="8" t="s">
        <v>360</v>
      </c>
      <c r="O87" s="12">
        <v>2</v>
      </c>
      <c r="P87" s="12" t="s">
        <v>516</v>
      </c>
      <c r="Q87" s="8" t="s">
        <v>368</v>
      </c>
      <c r="R87" s="7" t="s">
        <v>21</v>
      </c>
      <c r="S87" s="8"/>
      <c r="T87" s="7"/>
      <c r="U87" s="8"/>
      <c r="V87" s="7"/>
    </row>
    <row r="88" spans="1:28" ht="96" customHeight="1" thickBot="1" x14ac:dyDescent="0.25">
      <c r="A88" s="31">
        <v>85</v>
      </c>
      <c r="B88" s="32" t="s">
        <v>350</v>
      </c>
      <c r="C88" s="9">
        <v>2022002470009</v>
      </c>
      <c r="D88" s="48">
        <v>2022</v>
      </c>
      <c r="E88" s="48" t="s">
        <v>1134</v>
      </c>
      <c r="F88" s="10" t="s">
        <v>80</v>
      </c>
      <c r="G88" s="10" t="s">
        <v>377</v>
      </c>
      <c r="H88" s="7" t="s">
        <v>376</v>
      </c>
      <c r="I88" s="8" t="s">
        <v>378</v>
      </c>
      <c r="J88" s="12" t="s">
        <v>357</v>
      </c>
      <c r="K88" s="12" t="s">
        <v>357</v>
      </c>
      <c r="L88" s="12" t="s">
        <v>1185</v>
      </c>
      <c r="M88" s="11">
        <v>50000000</v>
      </c>
      <c r="N88" s="8" t="s">
        <v>360</v>
      </c>
      <c r="O88" s="12">
        <v>1</v>
      </c>
      <c r="P88" s="12" t="s">
        <v>379</v>
      </c>
      <c r="Q88" s="8" t="s">
        <v>368</v>
      </c>
      <c r="R88" s="7" t="s">
        <v>61</v>
      </c>
      <c r="S88" s="8"/>
      <c r="T88" s="7"/>
      <c r="U88" s="8"/>
      <c r="V88" s="7"/>
    </row>
    <row r="89" spans="1:28" ht="102.75" thickBot="1" x14ac:dyDescent="0.25">
      <c r="A89" s="31">
        <v>86</v>
      </c>
      <c r="B89" s="32" t="s">
        <v>350</v>
      </c>
      <c r="C89" s="9">
        <v>2022002470011</v>
      </c>
      <c r="D89" s="48">
        <v>2022</v>
      </c>
      <c r="E89" s="48" t="s">
        <v>1130</v>
      </c>
      <c r="F89" s="10" t="s">
        <v>380</v>
      </c>
      <c r="G89" s="10" t="s">
        <v>126</v>
      </c>
      <c r="H89" s="7" t="s">
        <v>381</v>
      </c>
      <c r="I89" s="8" t="s">
        <v>382</v>
      </c>
      <c r="J89" s="12" t="s">
        <v>1030</v>
      </c>
      <c r="K89" s="12" t="s">
        <v>383</v>
      </c>
      <c r="L89" s="12" t="s">
        <v>1185</v>
      </c>
      <c r="M89" s="11">
        <v>34752171361</v>
      </c>
      <c r="N89" s="8" t="s">
        <v>360</v>
      </c>
      <c r="O89" s="12">
        <v>1</v>
      </c>
      <c r="P89" s="12" t="s">
        <v>384</v>
      </c>
      <c r="Q89" s="8" t="s">
        <v>368</v>
      </c>
      <c r="R89" s="7" t="s">
        <v>21</v>
      </c>
      <c r="S89" s="8"/>
      <c r="T89" s="7"/>
      <c r="U89" s="8"/>
      <c r="V89" s="7"/>
    </row>
    <row r="90" spans="1:28" ht="93.75" customHeight="1" thickBot="1" x14ac:dyDescent="0.25">
      <c r="A90" s="31">
        <v>87</v>
      </c>
      <c r="B90" s="33" t="s">
        <v>350</v>
      </c>
      <c r="C90" s="9">
        <v>2022002470024</v>
      </c>
      <c r="D90" s="48">
        <v>2022</v>
      </c>
      <c r="E90" s="48" t="s">
        <v>1145</v>
      </c>
      <c r="F90" s="10" t="s">
        <v>389</v>
      </c>
      <c r="G90" s="12" t="s">
        <v>174</v>
      </c>
      <c r="H90" s="11" t="s">
        <v>390</v>
      </c>
      <c r="I90" s="8" t="s">
        <v>391</v>
      </c>
      <c r="J90" s="7" t="s">
        <v>431</v>
      </c>
      <c r="K90" s="7" t="s">
        <v>392</v>
      </c>
      <c r="L90" s="12" t="s">
        <v>1185</v>
      </c>
      <c r="M90" s="11">
        <v>14996000</v>
      </c>
      <c r="N90" s="8" t="s">
        <v>360</v>
      </c>
      <c r="O90" s="12">
        <v>2</v>
      </c>
      <c r="P90" s="12" t="s">
        <v>393</v>
      </c>
      <c r="Q90" s="10" t="s">
        <v>368</v>
      </c>
      <c r="R90" s="7" t="s">
        <v>61</v>
      </c>
      <c r="S90" s="8"/>
      <c r="T90" s="7"/>
      <c r="U90" s="8"/>
      <c r="V90" s="7"/>
    </row>
    <row r="91" spans="1:28" ht="80.25" customHeight="1" thickBot="1" x14ac:dyDescent="0.25">
      <c r="A91" s="31">
        <v>88</v>
      </c>
      <c r="B91" s="27" t="s">
        <v>350</v>
      </c>
      <c r="C91" s="9">
        <v>2022002470033</v>
      </c>
      <c r="D91" s="9">
        <v>2022</v>
      </c>
      <c r="E91" s="9" t="s">
        <v>1143</v>
      </c>
      <c r="F91" s="12" t="s">
        <v>215</v>
      </c>
      <c r="G91" s="11" t="s">
        <v>167</v>
      </c>
      <c r="H91" s="8" t="s">
        <v>394</v>
      </c>
      <c r="I91" s="7" t="s">
        <v>395</v>
      </c>
      <c r="J91" s="11" t="s">
        <v>396</v>
      </c>
      <c r="K91" s="11" t="s">
        <v>396</v>
      </c>
      <c r="L91" s="12" t="s">
        <v>1185</v>
      </c>
      <c r="M91" s="11">
        <v>40000000</v>
      </c>
      <c r="N91" s="8" t="s">
        <v>360</v>
      </c>
      <c r="O91" s="12">
        <v>1</v>
      </c>
      <c r="P91" s="12" t="s">
        <v>397</v>
      </c>
      <c r="Q91" s="7" t="s">
        <v>368</v>
      </c>
      <c r="R91" s="7" t="s">
        <v>21</v>
      </c>
      <c r="S91" s="8"/>
      <c r="T91" s="7"/>
      <c r="U91" s="8"/>
      <c r="V91" s="7"/>
    </row>
    <row r="92" spans="1:28" ht="108.75" customHeight="1" thickBot="1" x14ac:dyDescent="0.25">
      <c r="A92" s="31">
        <v>89</v>
      </c>
      <c r="B92" s="27" t="s">
        <v>398</v>
      </c>
      <c r="C92" s="9">
        <v>2022002470034</v>
      </c>
      <c r="D92" s="9">
        <v>2022</v>
      </c>
      <c r="E92" s="9" t="s">
        <v>1141</v>
      </c>
      <c r="F92" s="12" t="s">
        <v>71</v>
      </c>
      <c r="G92" s="11" t="s">
        <v>92</v>
      </c>
      <c r="H92" s="8" t="s">
        <v>399</v>
      </c>
      <c r="I92" s="7" t="s">
        <v>400</v>
      </c>
      <c r="J92" s="11" t="s">
        <v>357</v>
      </c>
      <c r="K92" s="11" t="s">
        <v>401</v>
      </c>
      <c r="L92" s="12" t="s">
        <v>1185</v>
      </c>
      <c r="M92" s="11">
        <v>140005000</v>
      </c>
      <c r="N92" s="8" t="s">
        <v>360</v>
      </c>
      <c r="O92" s="12">
        <v>2</v>
      </c>
      <c r="P92" s="12" t="s">
        <v>402</v>
      </c>
      <c r="Q92" s="7" t="s">
        <v>368</v>
      </c>
      <c r="R92" s="7" t="s">
        <v>61</v>
      </c>
      <c r="S92" s="8"/>
      <c r="T92" s="7"/>
      <c r="U92" s="8"/>
      <c r="V92" s="7"/>
    </row>
    <row r="93" spans="1:28" ht="65.25" customHeight="1" thickBot="1" x14ac:dyDescent="0.25">
      <c r="A93" s="31">
        <v>90</v>
      </c>
      <c r="B93" s="27" t="s">
        <v>350</v>
      </c>
      <c r="C93" s="9">
        <v>2022002470036</v>
      </c>
      <c r="D93" s="9">
        <v>2022</v>
      </c>
      <c r="E93" s="9" t="s">
        <v>1130</v>
      </c>
      <c r="F93" s="12" t="s">
        <v>380</v>
      </c>
      <c r="G93" s="11" t="s">
        <v>403</v>
      </c>
      <c r="H93" s="8" t="s">
        <v>404</v>
      </c>
      <c r="I93" s="7" t="s">
        <v>405</v>
      </c>
      <c r="J93" s="11" t="s">
        <v>1032</v>
      </c>
      <c r="K93" s="11" t="s">
        <v>406</v>
      </c>
      <c r="L93" s="11" t="s">
        <v>1201</v>
      </c>
      <c r="M93" s="11">
        <v>261901006</v>
      </c>
      <c r="N93" s="8" t="s">
        <v>360</v>
      </c>
      <c r="O93" s="12">
        <v>1</v>
      </c>
      <c r="P93" s="12" t="s">
        <v>407</v>
      </c>
      <c r="Q93" s="7" t="s">
        <v>368</v>
      </c>
      <c r="R93" s="7" t="s">
        <v>21</v>
      </c>
      <c r="S93" s="8"/>
      <c r="T93" s="7"/>
      <c r="U93" s="8"/>
      <c r="V93" s="7"/>
    </row>
    <row r="94" spans="1:28" ht="102.75" hidden="1" customHeight="1" thickBot="1" x14ac:dyDescent="0.25">
      <c r="A94" s="31">
        <v>91</v>
      </c>
      <c r="B94" s="27" t="s">
        <v>350</v>
      </c>
      <c r="C94" s="9">
        <v>2022002470040</v>
      </c>
      <c r="D94" s="9">
        <v>2022</v>
      </c>
      <c r="E94" s="9" t="s">
        <v>1131</v>
      </c>
      <c r="F94" s="12" t="s">
        <v>380</v>
      </c>
      <c r="G94" s="11" t="s">
        <v>126</v>
      </c>
      <c r="H94" s="8" t="s">
        <v>409</v>
      </c>
      <c r="I94" s="7" t="s">
        <v>410</v>
      </c>
      <c r="J94" s="11" t="s">
        <v>1034</v>
      </c>
      <c r="K94" s="11" t="s">
        <v>411</v>
      </c>
      <c r="L94" s="11" t="s">
        <v>1204</v>
      </c>
      <c r="M94" s="11">
        <v>1760000000</v>
      </c>
      <c r="N94" s="8" t="s">
        <v>360</v>
      </c>
      <c r="O94" s="12">
        <v>1</v>
      </c>
      <c r="P94" s="12" t="s">
        <v>412</v>
      </c>
      <c r="Q94" s="7" t="s">
        <v>368</v>
      </c>
      <c r="R94" s="7" t="s">
        <v>21</v>
      </c>
      <c r="S94" s="8"/>
      <c r="T94" s="7"/>
      <c r="U94" s="8"/>
      <c r="V94" s="7"/>
    </row>
    <row r="95" spans="1:28" ht="70.5" hidden="1" customHeight="1" thickBot="1" x14ac:dyDescent="0.25">
      <c r="A95" s="31">
        <v>92</v>
      </c>
      <c r="B95" s="27" t="s">
        <v>398</v>
      </c>
      <c r="C95" s="9">
        <v>2022002470057</v>
      </c>
      <c r="D95" s="9">
        <v>2022</v>
      </c>
      <c r="E95" s="9" t="s">
        <v>1183</v>
      </c>
      <c r="F95" s="12" t="s">
        <v>209</v>
      </c>
      <c r="G95" s="11" t="s">
        <v>344</v>
      </c>
      <c r="H95" s="8" t="s">
        <v>416</v>
      </c>
      <c r="I95" s="8" t="s">
        <v>416</v>
      </c>
      <c r="J95" s="11" t="s">
        <v>1036</v>
      </c>
      <c r="K95" s="11" t="s">
        <v>1036</v>
      </c>
      <c r="L95" s="11" t="s">
        <v>1192</v>
      </c>
      <c r="M95" s="11">
        <v>10257572980</v>
      </c>
      <c r="N95" s="8" t="s">
        <v>360</v>
      </c>
      <c r="O95" s="12"/>
      <c r="P95" s="12"/>
      <c r="Q95" s="7" t="s">
        <v>368</v>
      </c>
      <c r="R95" s="7" t="s">
        <v>21</v>
      </c>
      <c r="S95" s="8"/>
      <c r="T95" s="7"/>
      <c r="U95" s="8"/>
      <c r="V95" s="7"/>
    </row>
    <row r="96" spans="1:28" ht="72" customHeight="1" thickBot="1" x14ac:dyDescent="0.25">
      <c r="A96" s="31">
        <v>93</v>
      </c>
      <c r="B96" s="55" t="s">
        <v>350</v>
      </c>
      <c r="C96" s="26">
        <v>2022002470059</v>
      </c>
      <c r="D96" s="26">
        <v>2022</v>
      </c>
      <c r="E96" s="26" t="s">
        <v>1147</v>
      </c>
      <c r="F96" s="56" t="s">
        <v>80</v>
      </c>
      <c r="G96" s="20" t="s">
        <v>80</v>
      </c>
      <c r="H96" s="57" t="s">
        <v>418</v>
      </c>
      <c r="I96" s="25" t="s">
        <v>419</v>
      </c>
      <c r="J96" s="20" t="s">
        <v>631</v>
      </c>
      <c r="K96" s="20" t="s">
        <v>420</v>
      </c>
      <c r="L96" s="12" t="s">
        <v>1185</v>
      </c>
      <c r="M96" s="20">
        <v>667446000</v>
      </c>
      <c r="N96" s="57" t="s">
        <v>360</v>
      </c>
      <c r="O96" s="12">
        <v>1</v>
      </c>
      <c r="P96" s="12" t="s">
        <v>421</v>
      </c>
      <c r="Q96" s="25" t="s">
        <v>368</v>
      </c>
      <c r="R96" s="25" t="s">
        <v>21</v>
      </c>
      <c r="S96" s="8"/>
      <c r="T96" s="7"/>
      <c r="U96" s="8"/>
      <c r="V96" s="7"/>
    </row>
    <row r="97" spans="1:31" ht="72" hidden="1" customHeight="1" thickBot="1" x14ac:dyDescent="0.25">
      <c r="A97" s="31">
        <v>94</v>
      </c>
      <c r="B97" s="32" t="s">
        <v>350</v>
      </c>
      <c r="C97" s="9">
        <v>2022002470060</v>
      </c>
      <c r="D97" s="48">
        <v>2022</v>
      </c>
      <c r="E97" s="48" t="s">
        <v>1131</v>
      </c>
      <c r="F97" s="10" t="s">
        <v>380</v>
      </c>
      <c r="G97" s="7" t="s">
        <v>600</v>
      </c>
      <c r="H97" s="16" t="s">
        <v>597</v>
      </c>
      <c r="I97" s="8" t="s">
        <v>598</v>
      </c>
      <c r="J97" s="12" t="s">
        <v>1038</v>
      </c>
      <c r="K97" s="12" t="s">
        <v>1040</v>
      </c>
      <c r="L97" s="12" t="s">
        <v>1190</v>
      </c>
      <c r="M97" s="11">
        <v>33661821785</v>
      </c>
      <c r="N97" s="8" t="s">
        <v>114</v>
      </c>
      <c r="O97" s="12">
        <v>1</v>
      </c>
      <c r="P97" s="12" t="s">
        <v>601</v>
      </c>
      <c r="Q97" s="8" t="s">
        <v>368</v>
      </c>
      <c r="R97" s="7" t="s">
        <v>21</v>
      </c>
      <c r="S97" s="8"/>
      <c r="T97" s="7"/>
      <c r="U97" s="8"/>
      <c r="V97" s="7"/>
    </row>
    <row r="98" spans="1:31" ht="73.5" customHeight="1" thickBot="1" x14ac:dyDescent="0.25">
      <c r="A98" s="31">
        <v>95</v>
      </c>
      <c r="B98" s="27" t="s">
        <v>398</v>
      </c>
      <c r="C98" s="9">
        <v>2022002470061</v>
      </c>
      <c r="D98" s="9">
        <v>2022</v>
      </c>
      <c r="E98" s="9" t="s">
        <v>1139</v>
      </c>
      <c r="F98" s="12" t="s">
        <v>423</v>
      </c>
      <c r="G98" s="11" t="s">
        <v>423</v>
      </c>
      <c r="H98" s="8" t="s">
        <v>422</v>
      </c>
      <c r="I98" s="7" t="s">
        <v>424</v>
      </c>
      <c r="J98" s="11" t="s">
        <v>1041</v>
      </c>
      <c r="K98" s="11" t="s">
        <v>425</v>
      </c>
      <c r="L98" s="12" t="s">
        <v>1185</v>
      </c>
      <c r="M98" s="11">
        <v>185199427.16999999</v>
      </c>
      <c r="N98" s="8" t="s">
        <v>360</v>
      </c>
      <c r="O98" s="12">
        <v>3</v>
      </c>
      <c r="P98" s="12" t="s">
        <v>426</v>
      </c>
      <c r="Q98" s="7" t="s">
        <v>368</v>
      </c>
      <c r="R98" s="7" t="s">
        <v>21</v>
      </c>
      <c r="S98" s="8"/>
      <c r="T98" s="7"/>
      <c r="U98" s="8"/>
      <c r="V98" s="7"/>
    </row>
    <row r="99" spans="1:31" ht="73.5" customHeight="1" thickBot="1" x14ac:dyDescent="0.25">
      <c r="A99" s="31">
        <v>96</v>
      </c>
      <c r="B99" s="27" t="s">
        <v>428</v>
      </c>
      <c r="C99" s="9">
        <v>2022002470062</v>
      </c>
      <c r="D99" s="9">
        <v>2022</v>
      </c>
      <c r="E99" s="9" t="s">
        <v>1131</v>
      </c>
      <c r="F99" s="12" t="s">
        <v>209</v>
      </c>
      <c r="G99" s="11" t="s">
        <v>427</v>
      </c>
      <c r="H99" s="8" t="s">
        <v>62</v>
      </c>
      <c r="I99" s="7" t="s">
        <v>430</v>
      </c>
      <c r="J99" s="11" t="s">
        <v>431</v>
      </c>
      <c r="K99" s="11" t="s">
        <v>431</v>
      </c>
      <c r="L99" s="12" t="s">
        <v>1185</v>
      </c>
      <c r="M99" s="11">
        <v>2572915673</v>
      </c>
      <c r="N99" s="8" t="s">
        <v>360</v>
      </c>
      <c r="O99" s="12">
        <v>2</v>
      </c>
      <c r="P99" s="12" t="s">
        <v>432</v>
      </c>
      <c r="Q99" s="7" t="s">
        <v>368</v>
      </c>
      <c r="R99" s="7" t="s">
        <v>21</v>
      </c>
      <c r="S99" s="8"/>
      <c r="T99" s="7"/>
      <c r="U99" s="8"/>
      <c r="V99" s="7"/>
    </row>
    <row r="100" spans="1:31" ht="79.5" customHeight="1" thickBot="1" x14ac:dyDescent="0.25">
      <c r="A100" s="31">
        <v>97</v>
      </c>
      <c r="B100" s="27" t="s">
        <v>428</v>
      </c>
      <c r="C100" s="9">
        <v>2022002470065</v>
      </c>
      <c r="D100" s="9">
        <v>2022</v>
      </c>
      <c r="E100" s="9" t="s">
        <v>1141</v>
      </c>
      <c r="F100" s="12" t="s">
        <v>71</v>
      </c>
      <c r="G100" s="11" t="s">
        <v>92</v>
      </c>
      <c r="H100" s="8" t="s">
        <v>429</v>
      </c>
      <c r="I100" s="7" t="s">
        <v>434</v>
      </c>
      <c r="J100" s="11" t="s">
        <v>1042</v>
      </c>
      <c r="K100" s="11" t="s">
        <v>1043</v>
      </c>
      <c r="L100" s="12" t="s">
        <v>1185</v>
      </c>
      <c r="M100" s="11">
        <v>60343266</v>
      </c>
      <c r="N100" s="8" t="s">
        <v>360</v>
      </c>
      <c r="O100" s="12">
        <v>3</v>
      </c>
      <c r="P100" s="12" t="s">
        <v>433</v>
      </c>
      <c r="Q100" s="7" t="s">
        <v>368</v>
      </c>
      <c r="R100" s="7" t="s">
        <v>21</v>
      </c>
      <c r="S100" s="8"/>
      <c r="T100" s="7"/>
      <c r="U100" s="8"/>
      <c r="V100" s="7"/>
    </row>
    <row r="101" spans="1:31" ht="102.75" thickBot="1" x14ac:dyDescent="0.25">
      <c r="A101" s="31">
        <v>98</v>
      </c>
      <c r="B101" s="27" t="s">
        <v>354</v>
      </c>
      <c r="C101" s="9">
        <v>2022002470066</v>
      </c>
      <c r="D101" s="9">
        <v>2022</v>
      </c>
      <c r="E101" s="9" t="s">
        <v>1137</v>
      </c>
      <c r="F101" s="12" t="s">
        <v>48</v>
      </c>
      <c r="G101" s="11" t="s">
        <v>48</v>
      </c>
      <c r="H101" s="8" t="s">
        <v>435</v>
      </c>
      <c r="I101" s="7" t="s">
        <v>436</v>
      </c>
      <c r="J101" s="11" t="s">
        <v>431</v>
      </c>
      <c r="K101" s="11" t="s">
        <v>431</v>
      </c>
      <c r="L101" s="12" t="s">
        <v>1185</v>
      </c>
      <c r="M101" s="11">
        <v>1000000000</v>
      </c>
      <c r="N101" s="8" t="s">
        <v>360</v>
      </c>
      <c r="O101" s="12">
        <v>1</v>
      </c>
      <c r="P101" s="12" t="s">
        <v>148</v>
      </c>
      <c r="Q101" s="7" t="s">
        <v>21</v>
      </c>
      <c r="R101" s="7" t="s">
        <v>21</v>
      </c>
      <c r="S101" s="8"/>
      <c r="T101" s="7"/>
      <c r="U101" s="8"/>
      <c r="V101" s="7"/>
    </row>
    <row r="102" spans="1:31" ht="71.25" customHeight="1" thickBot="1" x14ac:dyDescent="0.25">
      <c r="A102" s="31">
        <v>99</v>
      </c>
      <c r="B102" s="27" t="s">
        <v>398</v>
      </c>
      <c r="C102" s="9">
        <v>2022002470068</v>
      </c>
      <c r="D102" s="9">
        <v>2022</v>
      </c>
      <c r="E102" s="9" t="s">
        <v>1141</v>
      </c>
      <c r="F102" s="12" t="s">
        <v>71</v>
      </c>
      <c r="G102" s="11" t="s">
        <v>92</v>
      </c>
      <c r="H102" s="8" t="s">
        <v>1094</v>
      </c>
      <c r="I102" s="7" t="s">
        <v>437</v>
      </c>
      <c r="J102" s="11" t="s">
        <v>401</v>
      </c>
      <c r="K102" s="11" t="s">
        <v>401</v>
      </c>
      <c r="L102" s="12" t="s">
        <v>1185</v>
      </c>
      <c r="M102" s="11">
        <v>192800000</v>
      </c>
      <c r="N102" s="8" t="s">
        <v>360</v>
      </c>
      <c r="O102" s="12">
        <v>3</v>
      </c>
      <c r="P102" s="12" t="s">
        <v>438</v>
      </c>
      <c r="Q102" s="7" t="s">
        <v>368</v>
      </c>
      <c r="R102" s="7" t="s">
        <v>21</v>
      </c>
      <c r="S102" s="8"/>
      <c r="T102" s="7"/>
      <c r="U102" s="8"/>
      <c r="V102" s="7"/>
    </row>
    <row r="103" spans="1:31" ht="63.75" hidden="1" customHeight="1" thickBot="1" x14ac:dyDescent="0.25">
      <c r="A103" s="31">
        <v>100</v>
      </c>
      <c r="B103" s="27" t="s">
        <v>350</v>
      </c>
      <c r="C103" s="9">
        <v>2022002470069</v>
      </c>
      <c r="D103" s="9">
        <v>2022</v>
      </c>
      <c r="E103" s="9" t="s">
        <v>1130</v>
      </c>
      <c r="F103" s="12" t="s">
        <v>380</v>
      </c>
      <c r="G103" s="11" t="s">
        <v>439</v>
      </c>
      <c r="H103" s="8" t="s">
        <v>440</v>
      </c>
      <c r="I103" s="7" t="s">
        <v>441</v>
      </c>
      <c r="J103" s="11" t="s">
        <v>1044</v>
      </c>
      <c r="K103" s="11" t="s">
        <v>1046</v>
      </c>
      <c r="L103" s="11" t="s">
        <v>1189</v>
      </c>
      <c r="M103" s="11">
        <v>2977626220</v>
      </c>
      <c r="N103" s="8" t="s">
        <v>360</v>
      </c>
      <c r="O103" s="12">
        <v>2</v>
      </c>
      <c r="P103" s="12" t="s">
        <v>442</v>
      </c>
      <c r="Q103" s="7" t="s">
        <v>368</v>
      </c>
      <c r="R103" s="7" t="s">
        <v>21</v>
      </c>
      <c r="S103" s="8"/>
      <c r="T103" s="7"/>
      <c r="U103" s="8"/>
      <c r="V103" s="7"/>
      <c r="W103" s="30"/>
      <c r="X103" s="30"/>
      <c r="Y103" s="29"/>
      <c r="Z103" s="29"/>
      <c r="AA103" s="30"/>
      <c r="AB103" s="30"/>
      <c r="AC103" s="30"/>
      <c r="AD103" s="30"/>
      <c r="AE103" s="30"/>
    </row>
    <row r="104" spans="1:31" ht="100.5" hidden="1" customHeight="1" thickBot="1" x14ac:dyDescent="0.25">
      <c r="A104" s="31">
        <v>101</v>
      </c>
      <c r="B104" s="27" t="s">
        <v>363</v>
      </c>
      <c r="C104" s="9">
        <v>2022002470073</v>
      </c>
      <c r="D104" s="9">
        <v>2022</v>
      </c>
      <c r="E104" s="9" t="s">
        <v>1139</v>
      </c>
      <c r="F104" s="12" t="s">
        <v>443</v>
      </c>
      <c r="G104" s="11" t="s">
        <v>444</v>
      </c>
      <c r="H104" s="8" t="s">
        <v>445</v>
      </c>
      <c r="I104" s="7" t="s">
        <v>446</v>
      </c>
      <c r="J104" s="11" t="s">
        <v>1048</v>
      </c>
      <c r="K104" s="11" t="s">
        <v>1047</v>
      </c>
      <c r="L104" s="11" t="s">
        <v>1191</v>
      </c>
      <c r="M104" s="11">
        <v>36924370</v>
      </c>
      <c r="N104" s="8" t="s">
        <v>360</v>
      </c>
      <c r="O104" s="12">
        <v>3</v>
      </c>
      <c r="P104" s="12" t="s">
        <v>447</v>
      </c>
      <c r="Q104" s="7" t="s">
        <v>368</v>
      </c>
      <c r="R104" s="7" t="s">
        <v>21</v>
      </c>
      <c r="S104" s="8"/>
      <c r="T104" s="7"/>
      <c r="U104" s="8"/>
      <c r="V104" s="7"/>
    </row>
    <row r="105" spans="1:31" ht="56.25" customHeight="1" thickBot="1" x14ac:dyDescent="0.25">
      <c r="A105" s="31">
        <v>102</v>
      </c>
      <c r="B105" s="27" t="s">
        <v>350</v>
      </c>
      <c r="C105" s="9">
        <v>2022002470074</v>
      </c>
      <c r="D105" s="9">
        <v>2022</v>
      </c>
      <c r="E105" s="9" t="s">
        <v>1131</v>
      </c>
      <c r="F105" s="12" t="s">
        <v>380</v>
      </c>
      <c r="G105" s="11" t="s">
        <v>126</v>
      </c>
      <c r="H105" s="8" t="s">
        <v>448</v>
      </c>
      <c r="I105" s="7" t="s">
        <v>449</v>
      </c>
      <c r="J105" s="11" t="s">
        <v>431</v>
      </c>
      <c r="K105" s="11" t="s">
        <v>450</v>
      </c>
      <c r="L105" s="12" t="s">
        <v>1185</v>
      </c>
      <c r="M105" s="11">
        <v>1018312797.6</v>
      </c>
      <c r="N105" s="8" t="s">
        <v>360</v>
      </c>
      <c r="O105" s="12">
        <v>1</v>
      </c>
      <c r="P105" s="12" t="s">
        <v>385</v>
      </c>
      <c r="Q105" s="7" t="s">
        <v>368</v>
      </c>
      <c r="R105" s="7" t="s">
        <v>21</v>
      </c>
      <c r="S105" s="8"/>
      <c r="T105" s="7"/>
      <c r="U105" s="8"/>
      <c r="V105" s="7"/>
    </row>
    <row r="106" spans="1:31" ht="66" customHeight="1" thickBot="1" x14ac:dyDescent="0.25">
      <c r="A106" s="31">
        <v>103</v>
      </c>
      <c r="B106" s="27" t="s">
        <v>398</v>
      </c>
      <c r="C106" s="9">
        <v>2022002470071</v>
      </c>
      <c r="D106" s="9">
        <v>2022</v>
      </c>
      <c r="E106" s="9" t="s">
        <v>1131</v>
      </c>
      <c r="F106" s="12" t="s">
        <v>57</v>
      </c>
      <c r="G106" s="11" t="s">
        <v>364</v>
      </c>
      <c r="H106" s="8" t="s">
        <v>451</v>
      </c>
      <c r="I106" s="7" t="s">
        <v>452</v>
      </c>
      <c r="J106" s="11" t="s">
        <v>431</v>
      </c>
      <c r="K106" s="11" t="s">
        <v>453</v>
      </c>
      <c r="L106" s="12" t="s">
        <v>1185</v>
      </c>
      <c r="M106" s="11">
        <v>1333231752.48</v>
      </c>
      <c r="N106" s="8" t="s">
        <v>360</v>
      </c>
      <c r="O106" s="12">
        <v>1</v>
      </c>
      <c r="P106" s="12" t="s">
        <v>454</v>
      </c>
      <c r="Q106" s="7" t="s">
        <v>368</v>
      </c>
      <c r="R106" s="7" t="s">
        <v>21</v>
      </c>
      <c r="S106" s="8"/>
      <c r="T106" s="7"/>
      <c r="U106" s="8"/>
      <c r="V106" s="7"/>
    </row>
    <row r="107" spans="1:31" ht="81" customHeight="1" thickBot="1" x14ac:dyDescent="0.25">
      <c r="A107" s="31">
        <v>104</v>
      </c>
      <c r="B107" s="27" t="s">
        <v>354</v>
      </c>
      <c r="C107" s="9">
        <v>2022002470075</v>
      </c>
      <c r="D107" s="9">
        <v>2022</v>
      </c>
      <c r="E107" s="9" t="s">
        <v>1143</v>
      </c>
      <c r="F107" s="12" t="s">
        <v>215</v>
      </c>
      <c r="G107" s="11" t="s">
        <v>362</v>
      </c>
      <c r="H107" s="8" t="s">
        <v>455</v>
      </c>
      <c r="I107" s="7" t="s">
        <v>456</v>
      </c>
      <c r="J107" s="11" t="s">
        <v>1050</v>
      </c>
      <c r="K107" s="11" t="s">
        <v>1050</v>
      </c>
      <c r="L107" s="12" t="s">
        <v>1185</v>
      </c>
      <c r="M107" s="11">
        <v>200000000</v>
      </c>
      <c r="N107" s="8" t="s">
        <v>360</v>
      </c>
      <c r="O107" s="12">
        <v>4</v>
      </c>
      <c r="P107" s="12" t="s">
        <v>457</v>
      </c>
      <c r="Q107" s="7" t="s">
        <v>368</v>
      </c>
      <c r="R107" s="7" t="s">
        <v>21</v>
      </c>
      <c r="S107" s="8"/>
      <c r="T107" s="7"/>
      <c r="U107" s="8"/>
      <c r="V107" s="7"/>
    </row>
    <row r="108" spans="1:31" ht="63.75" customHeight="1" thickBot="1" x14ac:dyDescent="0.25">
      <c r="A108" s="31">
        <v>105</v>
      </c>
      <c r="B108" s="27" t="s">
        <v>354</v>
      </c>
      <c r="C108" s="9">
        <v>2022002470076</v>
      </c>
      <c r="D108" s="9">
        <v>2022</v>
      </c>
      <c r="E108" s="9" t="s">
        <v>1146</v>
      </c>
      <c r="F108" s="12" t="s">
        <v>48</v>
      </c>
      <c r="G108" s="11" t="s">
        <v>97</v>
      </c>
      <c r="H108" s="8" t="s">
        <v>141</v>
      </c>
      <c r="I108" s="7" t="s">
        <v>375</v>
      </c>
      <c r="J108" s="11" t="s">
        <v>458</v>
      </c>
      <c r="K108" s="11" t="s">
        <v>458</v>
      </c>
      <c r="L108" s="12" t="s">
        <v>1185</v>
      </c>
      <c r="M108" s="11">
        <v>499923300</v>
      </c>
      <c r="N108" s="8" t="s">
        <v>360</v>
      </c>
      <c r="O108" s="12">
        <v>2</v>
      </c>
      <c r="P108" s="12" t="s">
        <v>459</v>
      </c>
      <c r="Q108" s="7" t="s">
        <v>368</v>
      </c>
      <c r="R108" s="7" t="s">
        <v>21</v>
      </c>
      <c r="S108" s="8"/>
      <c r="T108" s="7"/>
      <c r="U108" s="8"/>
      <c r="V108" s="7"/>
    </row>
    <row r="109" spans="1:31" ht="48" customHeight="1" thickBot="1" x14ac:dyDescent="0.25">
      <c r="A109" s="31">
        <v>106</v>
      </c>
      <c r="B109" s="27" t="s">
        <v>398</v>
      </c>
      <c r="C109" s="9">
        <v>2022002470077</v>
      </c>
      <c r="D109" s="9">
        <v>2022</v>
      </c>
      <c r="E109" s="9" t="s">
        <v>1141</v>
      </c>
      <c r="F109" s="12" t="s">
        <v>71</v>
      </c>
      <c r="G109" s="11" t="s">
        <v>92</v>
      </c>
      <c r="H109" s="8" t="s">
        <v>460</v>
      </c>
      <c r="I109" s="7" t="s">
        <v>461</v>
      </c>
      <c r="J109" s="11" t="s">
        <v>357</v>
      </c>
      <c r="K109" s="11" t="s">
        <v>357</v>
      </c>
      <c r="L109" s="12" t="s">
        <v>1185</v>
      </c>
      <c r="M109" s="11">
        <v>134257809</v>
      </c>
      <c r="N109" s="8" t="s">
        <v>360</v>
      </c>
      <c r="O109" s="12">
        <v>6</v>
      </c>
      <c r="P109" s="12" t="s">
        <v>462</v>
      </c>
      <c r="Q109" s="7" t="s">
        <v>368</v>
      </c>
      <c r="R109" s="10" t="s">
        <v>21</v>
      </c>
      <c r="S109" s="8"/>
      <c r="T109" s="7"/>
      <c r="U109" s="8"/>
      <c r="V109" s="7"/>
      <c r="W109" s="30"/>
      <c r="X109" s="30"/>
      <c r="Y109" s="29"/>
      <c r="Z109" s="29"/>
      <c r="AA109" s="30"/>
      <c r="AB109" s="30"/>
      <c r="AC109" s="30"/>
      <c r="AD109" s="30"/>
      <c r="AE109" s="30"/>
    </row>
    <row r="110" spans="1:31" ht="60.75" customHeight="1" thickBot="1" x14ac:dyDescent="0.25">
      <c r="A110" s="31">
        <v>107</v>
      </c>
      <c r="B110" s="27" t="s">
        <v>350</v>
      </c>
      <c r="C110" s="9">
        <v>2022002470078</v>
      </c>
      <c r="D110" s="9">
        <v>2022</v>
      </c>
      <c r="E110" s="9" t="s">
        <v>1130</v>
      </c>
      <c r="F110" s="12" t="s">
        <v>380</v>
      </c>
      <c r="G110" s="11" t="s">
        <v>403</v>
      </c>
      <c r="H110" s="8" t="s">
        <v>463</v>
      </c>
      <c r="I110" s="7" t="s">
        <v>464</v>
      </c>
      <c r="J110" s="11" t="s">
        <v>465</v>
      </c>
      <c r="K110" s="11" t="s">
        <v>465</v>
      </c>
      <c r="L110" s="12" t="s">
        <v>1185</v>
      </c>
      <c r="M110" s="11">
        <v>244110326</v>
      </c>
      <c r="N110" s="8" t="s">
        <v>360</v>
      </c>
      <c r="O110" s="12">
        <v>1</v>
      </c>
      <c r="P110" s="12" t="s">
        <v>466</v>
      </c>
      <c r="Q110" s="7" t="s">
        <v>368</v>
      </c>
      <c r="R110" s="7" t="s">
        <v>21</v>
      </c>
      <c r="S110" s="8"/>
      <c r="T110" s="7"/>
      <c r="U110" s="8"/>
      <c r="V110" s="7"/>
    </row>
    <row r="111" spans="1:31" ht="70.5" customHeight="1" thickBot="1" x14ac:dyDescent="0.25">
      <c r="A111" s="31">
        <v>108</v>
      </c>
      <c r="B111" s="27" t="s">
        <v>350</v>
      </c>
      <c r="C111" s="9">
        <v>2022002470079</v>
      </c>
      <c r="D111" s="9">
        <v>2022</v>
      </c>
      <c r="E111" s="9" t="s">
        <v>1130</v>
      </c>
      <c r="F111" s="12" t="s">
        <v>380</v>
      </c>
      <c r="G111" s="11" t="s">
        <v>403</v>
      </c>
      <c r="H111" s="8" t="s">
        <v>467</v>
      </c>
      <c r="I111" s="7" t="s">
        <v>468</v>
      </c>
      <c r="J111" s="11" t="s">
        <v>469</v>
      </c>
      <c r="K111" s="11" t="s">
        <v>469</v>
      </c>
      <c r="L111" s="12" t="s">
        <v>1185</v>
      </c>
      <c r="M111" s="11">
        <v>13953032326</v>
      </c>
      <c r="N111" s="8" t="s">
        <v>360</v>
      </c>
      <c r="O111" s="12">
        <v>1</v>
      </c>
      <c r="P111" s="12" t="s">
        <v>470</v>
      </c>
      <c r="Q111" s="7" t="s">
        <v>368</v>
      </c>
      <c r="R111" s="7" t="s">
        <v>21</v>
      </c>
      <c r="S111" s="8"/>
      <c r="T111" s="7"/>
      <c r="U111" s="8"/>
      <c r="V111" s="7"/>
    </row>
    <row r="112" spans="1:31" ht="102.75" thickBot="1" x14ac:dyDescent="0.25">
      <c r="A112" s="31">
        <v>109</v>
      </c>
      <c r="B112" s="31" t="s">
        <v>350</v>
      </c>
      <c r="C112" s="9">
        <v>2022002470080</v>
      </c>
      <c r="D112" s="9">
        <v>2022</v>
      </c>
      <c r="E112" s="9" t="s">
        <v>1130</v>
      </c>
      <c r="F112" s="7" t="s">
        <v>380</v>
      </c>
      <c r="G112" s="7" t="s">
        <v>403</v>
      </c>
      <c r="H112" s="7" t="s">
        <v>471</v>
      </c>
      <c r="I112" s="7" t="s">
        <v>473</v>
      </c>
      <c r="J112" s="7" t="s">
        <v>472</v>
      </c>
      <c r="K112" s="7" t="s">
        <v>472</v>
      </c>
      <c r="L112" s="12" t="s">
        <v>1185</v>
      </c>
      <c r="M112" s="11">
        <v>84694828</v>
      </c>
      <c r="N112" s="8" t="s">
        <v>360</v>
      </c>
      <c r="O112" s="12">
        <v>1</v>
      </c>
      <c r="P112" s="12" t="s">
        <v>474</v>
      </c>
      <c r="Q112" s="7" t="s">
        <v>368</v>
      </c>
      <c r="R112" s="7" t="s">
        <v>21</v>
      </c>
      <c r="S112" s="8"/>
      <c r="T112" s="7"/>
      <c r="U112" s="8"/>
      <c r="V112" s="7"/>
    </row>
    <row r="113" spans="1:22" ht="63" hidden="1" customHeight="1" thickBot="1" x14ac:dyDescent="0.25">
      <c r="A113" s="31">
        <v>110</v>
      </c>
      <c r="B113" s="31" t="s">
        <v>350</v>
      </c>
      <c r="C113" s="9">
        <v>2022002470081</v>
      </c>
      <c r="D113" s="9">
        <v>2022</v>
      </c>
      <c r="E113" s="9" t="s">
        <v>1145</v>
      </c>
      <c r="F113" s="7" t="s">
        <v>475</v>
      </c>
      <c r="G113" s="7" t="s">
        <v>174</v>
      </c>
      <c r="H113" s="7" t="s">
        <v>476</v>
      </c>
      <c r="I113" s="7" t="s">
        <v>477</v>
      </c>
      <c r="J113" s="7" t="s">
        <v>431</v>
      </c>
      <c r="K113" s="7" t="s">
        <v>478</v>
      </c>
      <c r="L113" s="7" t="s">
        <v>1189</v>
      </c>
      <c r="M113" s="11">
        <v>1800000000</v>
      </c>
      <c r="N113" s="8" t="s">
        <v>360</v>
      </c>
      <c r="O113" s="12">
        <v>3</v>
      </c>
      <c r="P113" s="12" t="s">
        <v>479</v>
      </c>
      <c r="Q113" s="7" t="s">
        <v>368</v>
      </c>
      <c r="R113" s="7" t="s">
        <v>21</v>
      </c>
      <c r="S113" s="8"/>
      <c r="T113" s="7"/>
      <c r="U113" s="8"/>
      <c r="V113" s="7"/>
    </row>
    <row r="114" spans="1:22" ht="99" customHeight="1" thickBot="1" x14ac:dyDescent="0.25">
      <c r="A114" s="31">
        <v>111</v>
      </c>
      <c r="B114" s="31" t="s">
        <v>354</v>
      </c>
      <c r="C114" s="9">
        <v>20220024700082</v>
      </c>
      <c r="D114" s="9">
        <v>2022</v>
      </c>
      <c r="E114" s="9" t="s">
        <v>1140</v>
      </c>
      <c r="F114" s="7" t="s">
        <v>215</v>
      </c>
      <c r="G114" s="7" t="s">
        <v>480</v>
      </c>
      <c r="H114" s="7" t="s">
        <v>481</v>
      </c>
      <c r="I114" s="7" t="s">
        <v>482</v>
      </c>
      <c r="J114" s="7" t="s">
        <v>396</v>
      </c>
      <c r="K114" s="7" t="s">
        <v>396</v>
      </c>
      <c r="L114" s="12" t="s">
        <v>1185</v>
      </c>
      <c r="M114" s="11">
        <v>11002795</v>
      </c>
      <c r="N114" s="8" t="s">
        <v>360</v>
      </c>
      <c r="O114" s="12">
        <v>3</v>
      </c>
      <c r="P114" s="12" t="s">
        <v>483</v>
      </c>
      <c r="Q114" s="7" t="s">
        <v>368</v>
      </c>
      <c r="R114" s="7" t="s">
        <v>21</v>
      </c>
      <c r="S114" s="8"/>
      <c r="T114" s="7"/>
      <c r="U114" s="8"/>
      <c r="V114" s="7"/>
    </row>
    <row r="115" spans="1:22" ht="102.75" thickBot="1" x14ac:dyDescent="0.25">
      <c r="A115" s="31">
        <v>112</v>
      </c>
      <c r="B115" s="31" t="s">
        <v>398</v>
      </c>
      <c r="C115" s="9">
        <v>2022002470085</v>
      </c>
      <c r="D115" s="9">
        <v>2022</v>
      </c>
      <c r="E115" s="9" t="s">
        <v>1148</v>
      </c>
      <c r="F115" s="7" t="s">
        <v>484</v>
      </c>
      <c r="G115" s="7" t="s">
        <v>57</v>
      </c>
      <c r="H115" s="7" t="s">
        <v>485</v>
      </c>
      <c r="I115" s="7" t="s">
        <v>486</v>
      </c>
      <c r="J115" s="7" t="s">
        <v>431</v>
      </c>
      <c r="K115" s="7" t="s">
        <v>431</v>
      </c>
      <c r="L115" s="12" t="s">
        <v>1185</v>
      </c>
      <c r="M115" s="11">
        <v>2251745120</v>
      </c>
      <c r="N115" s="8" t="s">
        <v>360</v>
      </c>
      <c r="O115" s="12">
        <v>1</v>
      </c>
      <c r="P115" s="12" t="s">
        <v>203</v>
      </c>
      <c r="Q115" s="7" t="s">
        <v>368</v>
      </c>
      <c r="R115" s="7" t="s">
        <v>21</v>
      </c>
      <c r="S115" s="8"/>
      <c r="T115" s="7"/>
      <c r="U115" s="8"/>
      <c r="V115" s="7"/>
    </row>
    <row r="116" spans="1:22" ht="63.75" customHeight="1" thickBot="1" x14ac:dyDescent="0.25">
      <c r="A116" s="31">
        <v>113</v>
      </c>
      <c r="B116" s="31" t="s">
        <v>487</v>
      </c>
      <c r="C116" s="9">
        <v>2022002470087</v>
      </c>
      <c r="D116" s="9">
        <v>2022</v>
      </c>
      <c r="E116" s="9" t="s">
        <v>1133</v>
      </c>
      <c r="F116" s="7" t="s">
        <v>153</v>
      </c>
      <c r="G116" s="7" t="s">
        <v>488</v>
      </c>
      <c r="H116" s="7" t="s">
        <v>489</v>
      </c>
      <c r="I116" s="7" t="s">
        <v>490</v>
      </c>
      <c r="J116" s="7" t="s">
        <v>498</v>
      </c>
      <c r="K116" s="7" t="s">
        <v>498</v>
      </c>
      <c r="L116" s="12" t="s">
        <v>1185</v>
      </c>
      <c r="M116" s="11">
        <v>3272606819</v>
      </c>
      <c r="N116" s="8" t="s">
        <v>360</v>
      </c>
      <c r="O116" s="12">
        <v>3</v>
      </c>
      <c r="P116" s="12" t="s">
        <v>491</v>
      </c>
      <c r="Q116" s="7" t="s">
        <v>368</v>
      </c>
      <c r="R116" s="7" t="s">
        <v>21</v>
      </c>
      <c r="S116" s="8"/>
      <c r="T116" s="7"/>
      <c r="U116" s="8"/>
      <c r="V116" s="7"/>
    </row>
    <row r="117" spans="1:22" ht="81.75" customHeight="1" thickBot="1" x14ac:dyDescent="0.25">
      <c r="A117" s="31">
        <v>114</v>
      </c>
      <c r="B117" s="31" t="s">
        <v>350</v>
      </c>
      <c r="C117" s="9">
        <v>2023002470003</v>
      </c>
      <c r="D117" s="9">
        <v>2023</v>
      </c>
      <c r="E117" s="9" t="s">
        <v>1133</v>
      </c>
      <c r="F117" s="7" t="s">
        <v>353</v>
      </c>
      <c r="G117" s="7" t="s">
        <v>353</v>
      </c>
      <c r="H117" s="7" t="s">
        <v>505</v>
      </c>
      <c r="I117" s="7" t="s">
        <v>505</v>
      </c>
      <c r="J117" s="7" t="s">
        <v>506</v>
      </c>
      <c r="K117" s="7" t="s">
        <v>506</v>
      </c>
      <c r="L117" s="12" t="s">
        <v>1185</v>
      </c>
      <c r="M117" s="11">
        <v>16640770682</v>
      </c>
      <c r="N117" s="8" t="s">
        <v>360</v>
      </c>
      <c r="O117" s="12">
        <v>15</v>
      </c>
      <c r="P117" s="12" t="s">
        <v>507</v>
      </c>
      <c r="Q117" s="7" t="s">
        <v>368</v>
      </c>
      <c r="R117" s="7" t="s">
        <v>21</v>
      </c>
      <c r="S117" s="8"/>
      <c r="T117" s="7"/>
      <c r="U117" s="8"/>
      <c r="V117" s="7"/>
    </row>
    <row r="118" spans="1:22" ht="79.5" customHeight="1" thickBot="1" x14ac:dyDescent="0.25">
      <c r="A118" s="31">
        <v>115</v>
      </c>
      <c r="B118" s="31" t="s">
        <v>354</v>
      </c>
      <c r="C118" s="9">
        <v>2023002470004</v>
      </c>
      <c r="D118" s="9">
        <v>2023</v>
      </c>
      <c r="E118" s="9" t="s">
        <v>1144</v>
      </c>
      <c r="F118" s="7" t="s">
        <v>48</v>
      </c>
      <c r="G118" s="7" t="s">
        <v>48</v>
      </c>
      <c r="H118" s="7" t="s">
        <v>355</v>
      </c>
      <c r="I118" s="7" t="s">
        <v>355</v>
      </c>
      <c r="J118" s="7" t="s">
        <v>498</v>
      </c>
      <c r="K118" s="7" t="s">
        <v>498</v>
      </c>
      <c r="L118" s="12" t="s">
        <v>1185</v>
      </c>
      <c r="M118" s="11">
        <v>2500000000</v>
      </c>
      <c r="N118" s="8" t="s">
        <v>360</v>
      </c>
      <c r="O118" s="12">
        <v>5</v>
      </c>
      <c r="P118" s="12" t="s">
        <v>504</v>
      </c>
      <c r="Q118" s="7" t="s">
        <v>368</v>
      </c>
      <c r="R118" s="7" t="s">
        <v>21</v>
      </c>
      <c r="S118" s="8"/>
      <c r="T118" s="7"/>
      <c r="U118" s="8"/>
      <c r="V118" s="7"/>
    </row>
    <row r="119" spans="1:22" ht="69.75" hidden="1" customHeight="1" thickBot="1" x14ac:dyDescent="0.25">
      <c r="A119" s="31">
        <v>116</v>
      </c>
      <c r="B119" s="31" t="s">
        <v>350</v>
      </c>
      <c r="C119" s="9">
        <v>2023002470006</v>
      </c>
      <c r="D119" s="9">
        <v>2023</v>
      </c>
      <c r="E119" s="9" t="s">
        <v>1134</v>
      </c>
      <c r="F119" s="7" t="s">
        <v>80</v>
      </c>
      <c r="G119" s="7" t="s">
        <v>80</v>
      </c>
      <c r="H119" s="7" t="s">
        <v>495</v>
      </c>
      <c r="I119" s="7" t="s">
        <v>495</v>
      </c>
      <c r="J119" s="7" t="s">
        <v>496</v>
      </c>
      <c r="K119" s="7" t="s">
        <v>659</v>
      </c>
      <c r="L119" s="7" t="s">
        <v>1192</v>
      </c>
      <c r="M119" s="11">
        <v>65000000</v>
      </c>
      <c r="N119" s="8" t="s">
        <v>360</v>
      </c>
      <c r="O119" s="12">
        <v>5</v>
      </c>
      <c r="P119" s="12" t="s">
        <v>503</v>
      </c>
      <c r="Q119" s="7" t="s">
        <v>368</v>
      </c>
      <c r="R119" s="7" t="s">
        <v>21</v>
      </c>
      <c r="S119" s="8"/>
      <c r="T119" s="7"/>
      <c r="U119" s="8"/>
      <c r="V119" s="7"/>
    </row>
    <row r="120" spans="1:22" ht="56.45" hidden="1" customHeight="1" thickBot="1" x14ac:dyDescent="0.25">
      <c r="A120" s="31">
        <v>117</v>
      </c>
      <c r="B120" s="31" t="s">
        <v>350</v>
      </c>
      <c r="C120" s="9">
        <v>2023002470007</v>
      </c>
      <c r="D120" s="9">
        <v>2023</v>
      </c>
      <c r="E120" s="9" t="s">
        <v>1134</v>
      </c>
      <c r="F120" s="7" t="s">
        <v>80</v>
      </c>
      <c r="G120" s="7" t="s">
        <v>80</v>
      </c>
      <c r="H120" s="7" t="s">
        <v>501</v>
      </c>
      <c r="I120" s="7" t="s">
        <v>501</v>
      </c>
      <c r="J120" s="7" t="s">
        <v>502</v>
      </c>
      <c r="K120" s="7" t="s">
        <v>1051</v>
      </c>
      <c r="L120" s="7" t="s">
        <v>1193</v>
      </c>
      <c r="M120" s="11">
        <v>65226131</v>
      </c>
      <c r="N120" s="8" t="s">
        <v>360</v>
      </c>
      <c r="O120" s="12"/>
      <c r="P120" s="12"/>
      <c r="Q120" s="7" t="s">
        <v>368</v>
      </c>
      <c r="R120" s="7" t="s">
        <v>21</v>
      </c>
      <c r="S120" s="8"/>
      <c r="T120" s="7"/>
      <c r="U120" s="8"/>
      <c r="V120" s="7"/>
    </row>
    <row r="121" spans="1:22" ht="51.75" hidden="1" thickBot="1" x14ac:dyDescent="0.25">
      <c r="A121" s="31">
        <v>118</v>
      </c>
      <c r="B121" s="31" t="s">
        <v>350</v>
      </c>
      <c r="C121" s="9">
        <v>2023002470008</v>
      </c>
      <c r="D121" s="9">
        <v>2023</v>
      </c>
      <c r="E121" s="9" t="s">
        <v>1134</v>
      </c>
      <c r="F121" s="7" t="s">
        <v>80</v>
      </c>
      <c r="G121" s="7" t="s">
        <v>80</v>
      </c>
      <c r="H121" s="7" t="s">
        <v>492</v>
      </c>
      <c r="I121" s="7" t="s">
        <v>492</v>
      </c>
      <c r="J121" s="7" t="s">
        <v>493</v>
      </c>
      <c r="K121" s="7" t="s">
        <v>627</v>
      </c>
      <c r="L121" s="7" t="s">
        <v>626</v>
      </c>
      <c r="M121" s="11">
        <v>26988065</v>
      </c>
      <c r="N121" s="8" t="s">
        <v>360</v>
      </c>
      <c r="O121" s="12">
        <v>1</v>
      </c>
      <c r="P121" s="12" t="s">
        <v>494</v>
      </c>
      <c r="Q121" s="7" t="s">
        <v>368</v>
      </c>
      <c r="R121" s="7" t="s">
        <v>21</v>
      </c>
      <c r="S121" s="8"/>
      <c r="T121" s="7"/>
      <c r="U121" s="8"/>
      <c r="V121" s="7"/>
    </row>
    <row r="122" spans="1:22" ht="51.75" hidden="1" thickBot="1" x14ac:dyDescent="0.25">
      <c r="A122" s="31">
        <v>119</v>
      </c>
      <c r="B122" s="31" t="s">
        <v>350</v>
      </c>
      <c r="C122" s="9">
        <v>2023002470009</v>
      </c>
      <c r="D122" s="9">
        <v>2023</v>
      </c>
      <c r="E122" s="9" t="s">
        <v>1134</v>
      </c>
      <c r="F122" s="7" t="s">
        <v>80</v>
      </c>
      <c r="G122" s="7" t="s">
        <v>80</v>
      </c>
      <c r="H122" s="7" t="s">
        <v>500</v>
      </c>
      <c r="I122" s="7" t="s">
        <v>500</v>
      </c>
      <c r="J122" s="7"/>
      <c r="K122" s="7" t="s">
        <v>628</v>
      </c>
      <c r="L122" s="7" t="s">
        <v>1189</v>
      </c>
      <c r="M122" s="11">
        <v>41988065</v>
      </c>
      <c r="N122" s="8" t="s">
        <v>360</v>
      </c>
      <c r="O122" s="12">
        <v>1</v>
      </c>
      <c r="P122" s="12" t="s">
        <v>494</v>
      </c>
      <c r="Q122" s="7" t="s">
        <v>368</v>
      </c>
      <c r="R122" s="7" t="s">
        <v>21</v>
      </c>
      <c r="S122" s="8"/>
      <c r="T122" s="7"/>
      <c r="U122" s="8"/>
      <c r="V122" s="7"/>
    </row>
    <row r="123" spans="1:22" ht="77.25" customHeight="1" thickBot="1" x14ac:dyDescent="0.25">
      <c r="A123" s="31">
        <v>120</v>
      </c>
      <c r="B123" s="34" t="s">
        <v>487</v>
      </c>
      <c r="C123" s="26">
        <v>2023002470010</v>
      </c>
      <c r="D123" s="26">
        <v>2023</v>
      </c>
      <c r="E123" s="26" t="s">
        <v>1133</v>
      </c>
      <c r="F123" s="25" t="s">
        <v>153</v>
      </c>
      <c r="G123" s="25" t="s">
        <v>427</v>
      </c>
      <c r="H123" s="25" t="s">
        <v>497</v>
      </c>
      <c r="I123" s="25" t="s">
        <v>497</v>
      </c>
      <c r="J123" s="25" t="s">
        <v>498</v>
      </c>
      <c r="K123" s="25" t="s">
        <v>498</v>
      </c>
      <c r="L123" s="12" t="s">
        <v>1185</v>
      </c>
      <c r="M123" s="20">
        <v>215000000</v>
      </c>
      <c r="N123" s="8" t="s">
        <v>360</v>
      </c>
      <c r="O123" s="12">
        <v>6</v>
      </c>
      <c r="P123" s="12" t="s">
        <v>499</v>
      </c>
      <c r="Q123" s="25" t="s">
        <v>368</v>
      </c>
      <c r="R123" s="25" t="s">
        <v>21</v>
      </c>
      <c r="S123" s="8"/>
      <c r="T123" s="7"/>
      <c r="U123" s="8"/>
      <c r="V123" s="7"/>
    </row>
    <row r="124" spans="1:22" ht="103.5" customHeight="1" thickBot="1" x14ac:dyDescent="0.25">
      <c r="A124" s="31">
        <v>121</v>
      </c>
      <c r="B124" s="34" t="s">
        <v>519</v>
      </c>
      <c r="C124" s="26">
        <v>20230024740011</v>
      </c>
      <c r="D124" s="26">
        <v>2023</v>
      </c>
      <c r="E124" s="26" t="s">
        <v>1135</v>
      </c>
      <c r="F124" s="25" t="s">
        <v>520</v>
      </c>
      <c r="G124" s="25" t="s">
        <v>521</v>
      </c>
      <c r="H124" s="25" t="s">
        <v>522</v>
      </c>
      <c r="I124" s="25" t="s">
        <v>523</v>
      </c>
      <c r="J124" s="25"/>
      <c r="K124" s="7" t="s">
        <v>631</v>
      </c>
      <c r="L124" s="12" t="s">
        <v>1185</v>
      </c>
      <c r="M124" s="20">
        <v>300000000</v>
      </c>
      <c r="N124" s="8" t="s">
        <v>360</v>
      </c>
      <c r="O124" s="12">
        <v>8</v>
      </c>
      <c r="P124" s="12" t="s">
        <v>524</v>
      </c>
      <c r="Q124" s="25" t="s">
        <v>368</v>
      </c>
      <c r="R124" s="25" t="s">
        <v>21</v>
      </c>
      <c r="S124" s="8"/>
      <c r="T124" s="7"/>
      <c r="U124" s="8"/>
      <c r="V124" s="7"/>
    </row>
    <row r="125" spans="1:22" ht="99.75" customHeight="1" thickBot="1" x14ac:dyDescent="0.25">
      <c r="A125" s="31">
        <v>122</v>
      </c>
      <c r="B125" s="31" t="s">
        <v>350</v>
      </c>
      <c r="C125" s="9">
        <v>2023002470012</v>
      </c>
      <c r="D125" s="9">
        <v>2023</v>
      </c>
      <c r="E125" s="9" t="s">
        <v>1134</v>
      </c>
      <c r="F125" s="7" t="s">
        <v>525</v>
      </c>
      <c r="G125" s="7" t="s">
        <v>80</v>
      </c>
      <c r="H125" s="7" t="s">
        <v>418</v>
      </c>
      <c r="I125" s="7" t="s">
        <v>526</v>
      </c>
      <c r="J125" s="7">
        <v>100</v>
      </c>
      <c r="K125" s="7" t="s">
        <v>532</v>
      </c>
      <c r="L125" s="12" t="s">
        <v>1185</v>
      </c>
      <c r="M125" s="28">
        <v>655524168</v>
      </c>
      <c r="N125" s="8" t="s">
        <v>360</v>
      </c>
      <c r="O125" s="12">
        <v>2</v>
      </c>
      <c r="P125" s="12" t="s">
        <v>527</v>
      </c>
      <c r="Q125" s="7" t="s">
        <v>368</v>
      </c>
      <c r="R125" s="7" t="s">
        <v>21</v>
      </c>
      <c r="S125" s="8"/>
      <c r="T125" s="7"/>
      <c r="U125" s="8"/>
      <c r="V125" s="7"/>
    </row>
    <row r="126" spans="1:22" ht="135.75" hidden="1" customHeight="1" thickBot="1" x14ac:dyDescent="0.25">
      <c r="A126" s="31">
        <v>123</v>
      </c>
      <c r="B126" s="31" t="s">
        <v>350</v>
      </c>
      <c r="C126" s="9">
        <v>2023002470013</v>
      </c>
      <c r="D126" s="9">
        <v>2023</v>
      </c>
      <c r="E126" s="9" t="s">
        <v>1133</v>
      </c>
      <c r="F126" s="7" t="s">
        <v>528</v>
      </c>
      <c r="G126" s="7" t="s">
        <v>529</v>
      </c>
      <c r="H126" s="7" t="s">
        <v>530</v>
      </c>
      <c r="I126" s="7" t="s">
        <v>531</v>
      </c>
      <c r="J126" s="7" t="s">
        <v>532</v>
      </c>
      <c r="K126" s="7" t="s">
        <v>536</v>
      </c>
      <c r="L126" s="7" t="s">
        <v>1194</v>
      </c>
      <c r="M126" s="28">
        <v>149735972</v>
      </c>
      <c r="N126" s="8" t="s">
        <v>360</v>
      </c>
      <c r="O126" s="12">
        <v>1</v>
      </c>
      <c r="P126" s="12" t="s">
        <v>533</v>
      </c>
      <c r="Q126" s="7" t="s">
        <v>368</v>
      </c>
      <c r="R126" s="7" t="s">
        <v>21</v>
      </c>
      <c r="S126" s="8"/>
      <c r="T126" s="7"/>
      <c r="U126" s="8"/>
      <c r="V126" s="7"/>
    </row>
    <row r="127" spans="1:22" ht="93.75" hidden="1" customHeight="1" thickBot="1" x14ac:dyDescent="0.25">
      <c r="A127" s="31">
        <v>124</v>
      </c>
      <c r="B127" s="31" t="s">
        <v>350</v>
      </c>
      <c r="C127" s="9">
        <v>2023002470017</v>
      </c>
      <c r="D127" s="9">
        <v>2023</v>
      </c>
      <c r="E127" s="9" t="s">
        <v>1130</v>
      </c>
      <c r="F127" s="7" t="s">
        <v>380</v>
      </c>
      <c r="G127" s="7" t="s">
        <v>534</v>
      </c>
      <c r="H127" s="7" t="s">
        <v>535</v>
      </c>
      <c r="I127" s="7" t="s">
        <v>535</v>
      </c>
      <c r="J127" s="7" t="s">
        <v>536</v>
      </c>
      <c r="K127" s="7" t="s">
        <v>636</v>
      </c>
      <c r="L127" s="7" t="s">
        <v>635</v>
      </c>
      <c r="M127" s="28">
        <v>1844424200</v>
      </c>
      <c r="N127" s="8" t="s">
        <v>360</v>
      </c>
      <c r="O127" s="12">
        <v>1</v>
      </c>
      <c r="P127" s="12" t="s">
        <v>537</v>
      </c>
      <c r="Q127" s="7" t="s">
        <v>368</v>
      </c>
      <c r="R127" s="7" t="s">
        <v>21</v>
      </c>
      <c r="S127" s="8"/>
      <c r="T127" s="7"/>
      <c r="U127" s="8"/>
      <c r="V127" s="7"/>
    </row>
    <row r="128" spans="1:22" ht="90.75" customHeight="1" thickBot="1" x14ac:dyDescent="0.25">
      <c r="A128" s="31">
        <v>125</v>
      </c>
      <c r="B128" s="31" t="s">
        <v>487</v>
      </c>
      <c r="C128" s="9">
        <v>2023002470020</v>
      </c>
      <c r="D128" s="9">
        <v>2023</v>
      </c>
      <c r="E128" s="9" t="s">
        <v>1142</v>
      </c>
      <c r="F128" s="7" t="s">
        <v>570</v>
      </c>
      <c r="G128" s="7" t="s">
        <v>571</v>
      </c>
      <c r="H128" s="7" t="s">
        <v>544</v>
      </c>
      <c r="I128" s="7" t="s">
        <v>544</v>
      </c>
      <c r="J128" s="7" t="s">
        <v>546</v>
      </c>
      <c r="K128" s="7" t="s">
        <v>540</v>
      </c>
      <c r="L128" s="12" t="s">
        <v>1185</v>
      </c>
      <c r="M128" s="28">
        <v>2000000000</v>
      </c>
      <c r="N128" s="8" t="s">
        <v>360</v>
      </c>
      <c r="O128" s="12">
        <v>1</v>
      </c>
      <c r="P128" s="12" t="s">
        <v>545</v>
      </c>
      <c r="Q128" s="7" t="s">
        <v>368</v>
      </c>
      <c r="R128" s="7" t="s">
        <v>21</v>
      </c>
      <c r="S128" s="8"/>
      <c r="T128" s="7"/>
      <c r="U128" s="8"/>
      <c r="V128" s="7"/>
    </row>
    <row r="129" spans="1:22" ht="102.75" thickBot="1" x14ac:dyDescent="0.25">
      <c r="A129" s="31">
        <v>126</v>
      </c>
      <c r="B129" s="31" t="s">
        <v>350</v>
      </c>
      <c r="C129" s="9">
        <v>2023002470021</v>
      </c>
      <c r="D129" s="9">
        <v>2023</v>
      </c>
      <c r="E129" s="9" t="s">
        <v>1136</v>
      </c>
      <c r="F129" s="7" t="s">
        <v>353</v>
      </c>
      <c r="G129" s="7" t="s">
        <v>538</v>
      </c>
      <c r="H129" s="7" t="s">
        <v>539</v>
      </c>
      <c r="I129" s="7" t="s">
        <v>539</v>
      </c>
      <c r="J129" s="7" t="s">
        <v>540</v>
      </c>
      <c r="K129" s="7" t="s">
        <v>532</v>
      </c>
      <c r="L129" s="12" t="s">
        <v>1185</v>
      </c>
      <c r="M129" s="28">
        <v>7875642025</v>
      </c>
      <c r="N129" s="8" t="s">
        <v>360</v>
      </c>
      <c r="O129" s="12">
        <v>1</v>
      </c>
      <c r="P129" s="12" t="s">
        <v>541</v>
      </c>
      <c r="Q129" s="7" t="s">
        <v>368</v>
      </c>
      <c r="R129" s="7" t="s">
        <v>21</v>
      </c>
      <c r="S129" s="8"/>
      <c r="T129" s="7"/>
      <c r="U129" s="8"/>
      <c r="V129" s="7"/>
    </row>
    <row r="130" spans="1:22" ht="102.75" thickBot="1" x14ac:dyDescent="0.25">
      <c r="A130" s="31">
        <v>127</v>
      </c>
      <c r="B130" s="31" t="s">
        <v>398</v>
      </c>
      <c r="C130" s="9">
        <v>2023002470023</v>
      </c>
      <c r="D130" s="9">
        <v>2023</v>
      </c>
      <c r="E130" s="9" t="s">
        <v>1131</v>
      </c>
      <c r="F130" s="7" t="s">
        <v>57</v>
      </c>
      <c r="G130" s="7" t="s">
        <v>427</v>
      </c>
      <c r="H130" s="7" t="s">
        <v>542</v>
      </c>
      <c r="I130" s="7" t="s">
        <v>542</v>
      </c>
      <c r="J130" s="7" t="s">
        <v>532</v>
      </c>
      <c r="K130" s="12" t="s">
        <v>431</v>
      </c>
      <c r="L130" s="12" t="s">
        <v>1185</v>
      </c>
      <c r="M130" s="28">
        <v>3775000000</v>
      </c>
      <c r="N130" s="8" t="s">
        <v>360</v>
      </c>
      <c r="O130" s="12">
        <v>2</v>
      </c>
      <c r="P130" s="12" t="s">
        <v>541</v>
      </c>
      <c r="Q130" s="7" t="s">
        <v>368</v>
      </c>
      <c r="R130" s="7" t="s">
        <v>21</v>
      </c>
      <c r="S130" s="8"/>
      <c r="T130" s="7"/>
      <c r="U130" s="8"/>
      <c r="V130" s="7"/>
    </row>
    <row r="131" spans="1:22" s="6" customFormat="1" ht="58.5" customHeight="1" thickBot="1" x14ac:dyDescent="0.25">
      <c r="A131" s="31">
        <v>128</v>
      </c>
      <c r="B131" s="32" t="s">
        <v>354</v>
      </c>
      <c r="C131" s="9">
        <v>2023002470026</v>
      </c>
      <c r="D131" s="48">
        <v>2023</v>
      </c>
      <c r="E131" s="48" t="s">
        <v>1137</v>
      </c>
      <c r="F131" s="10" t="s">
        <v>548</v>
      </c>
      <c r="G131" s="7" t="s">
        <v>549</v>
      </c>
      <c r="H131" s="8" t="s">
        <v>547</v>
      </c>
      <c r="I131" s="7" t="s">
        <v>547</v>
      </c>
      <c r="J131" s="12" t="s">
        <v>431</v>
      </c>
      <c r="K131" s="12" t="s">
        <v>641</v>
      </c>
      <c r="L131" s="12" t="s">
        <v>1185</v>
      </c>
      <c r="M131" s="11">
        <v>2517000000</v>
      </c>
      <c r="N131" s="8" t="s">
        <v>360</v>
      </c>
      <c r="O131" s="12">
        <v>1</v>
      </c>
      <c r="P131" s="12" t="s">
        <v>148</v>
      </c>
      <c r="Q131" s="8" t="s">
        <v>368</v>
      </c>
      <c r="R131" s="7" t="s">
        <v>21</v>
      </c>
      <c r="S131" s="8"/>
      <c r="T131" s="7"/>
      <c r="U131" s="8"/>
      <c r="V131" s="7"/>
    </row>
    <row r="132" spans="1:22" ht="102.75" thickBot="1" x14ac:dyDescent="0.25">
      <c r="A132" s="31">
        <v>129</v>
      </c>
      <c r="B132" s="32" t="s">
        <v>350</v>
      </c>
      <c r="C132" s="9">
        <v>2023002470028</v>
      </c>
      <c r="D132" s="48">
        <v>2023</v>
      </c>
      <c r="E132" s="48" t="s">
        <v>1136</v>
      </c>
      <c r="F132" s="10" t="s">
        <v>555</v>
      </c>
      <c r="G132" s="7" t="s">
        <v>171</v>
      </c>
      <c r="H132" s="8" t="s">
        <v>556</v>
      </c>
      <c r="I132" s="7" t="s">
        <v>557</v>
      </c>
      <c r="J132" s="12" t="s">
        <v>558</v>
      </c>
      <c r="K132" s="12" t="s">
        <v>562</v>
      </c>
      <c r="L132" s="12" t="s">
        <v>1185</v>
      </c>
      <c r="M132" s="11">
        <v>34187804607</v>
      </c>
      <c r="N132" s="8" t="s">
        <v>360</v>
      </c>
      <c r="O132" s="12">
        <v>1</v>
      </c>
      <c r="P132" s="12" t="s">
        <v>541</v>
      </c>
      <c r="Q132" s="8" t="s">
        <v>368</v>
      </c>
      <c r="R132" s="7" t="s">
        <v>21</v>
      </c>
      <c r="S132" s="8"/>
      <c r="T132" s="7"/>
      <c r="U132" s="8"/>
      <c r="V132" s="7"/>
    </row>
    <row r="133" spans="1:22" ht="69" hidden="1" customHeight="1" thickBot="1" x14ac:dyDescent="0.25">
      <c r="A133" s="31">
        <v>130</v>
      </c>
      <c r="B133" s="32" t="s">
        <v>398</v>
      </c>
      <c r="C133" s="9">
        <v>2023002470029</v>
      </c>
      <c r="D133" s="48">
        <v>2023</v>
      </c>
      <c r="E133" s="48" t="s">
        <v>1138</v>
      </c>
      <c r="F133" s="10" t="s">
        <v>561</v>
      </c>
      <c r="G133" s="7" t="s">
        <v>369</v>
      </c>
      <c r="H133" s="8" t="s">
        <v>559</v>
      </c>
      <c r="I133" s="7" t="s">
        <v>560</v>
      </c>
      <c r="J133" s="12" t="s">
        <v>562</v>
      </c>
      <c r="K133" s="12" t="s">
        <v>643</v>
      </c>
      <c r="L133" s="12" t="s">
        <v>1192</v>
      </c>
      <c r="M133" s="11">
        <v>1220999170.04</v>
      </c>
      <c r="N133" s="8" t="s">
        <v>360</v>
      </c>
      <c r="O133" s="12">
        <v>1</v>
      </c>
      <c r="P133" s="12" t="s">
        <v>203</v>
      </c>
      <c r="Q133" s="8" t="s">
        <v>368</v>
      </c>
      <c r="R133" s="7" t="s">
        <v>21</v>
      </c>
      <c r="S133" s="8"/>
      <c r="T133" s="7"/>
      <c r="U133" s="8"/>
      <c r="V133" s="7"/>
    </row>
    <row r="134" spans="1:22" ht="144" customHeight="1" thickBot="1" x14ac:dyDescent="0.25">
      <c r="A134" s="31">
        <v>131</v>
      </c>
      <c r="B134" s="32" t="s">
        <v>398</v>
      </c>
      <c r="C134" s="9">
        <v>2023002470030</v>
      </c>
      <c r="D134" s="48">
        <v>2023</v>
      </c>
      <c r="E134" s="48" t="s">
        <v>1139</v>
      </c>
      <c r="F134" s="10" t="s">
        <v>423</v>
      </c>
      <c r="G134" s="7" t="s">
        <v>443</v>
      </c>
      <c r="H134" s="8" t="s">
        <v>603</v>
      </c>
      <c r="I134" s="7" t="s">
        <v>584</v>
      </c>
      <c r="J134" s="12" t="s">
        <v>582</v>
      </c>
      <c r="K134" s="12" t="s">
        <v>644</v>
      </c>
      <c r="L134" s="12" t="s">
        <v>1185</v>
      </c>
      <c r="M134" s="11">
        <v>256260000</v>
      </c>
      <c r="N134" s="8" t="s">
        <v>360</v>
      </c>
      <c r="O134" s="12">
        <v>1</v>
      </c>
      <c r="P134" s="12" t="s">
        <v>583</v>
      </c>
      <c r="Q134" s="8" t="s">
        <v>368</v>
      </c>
      <c r="R134" s="7" t="s">
        <v>21</v>
      </c>
      <c r="S134" s="8"/>
      <c r="T134" s="7"/>
      <c r="U134" s="8"/>
      <c r="V134" s="7"/>
    </row>
    <row r="135" spans="1:22" ht="55.5" customHeight="1" thickBot="1" x14ac:dyDescent="0.25">
      <c r="A135" s="31">
        <v>132</v>
      </c>
      <c r="B135" s="32" t="s">
        <v>350</v>
      </c>
      <c r="C135" s="9">
        <v>2023002470031</v>
      </c>
      <c r="D135" s="48">
        <v>2023</v>
      </c>
      <c r="E135" s="48" t="s">
        <v>1130</v>
      </c>
      <c r="F135" s="10" t="s">
        <v>380</v>
      </c>
      <c r="G135" s="7" t="s">
        <v>586</v>
      </c>
      <c r="H135" s="8" t="s">
        <v>585</v>
      </c>
      <c r="I135" s="7" t="s">
        <v>585</v>
      </c>
      <c r="J135" s="12" t="s">
        <v>587</v>
      </c>
      <c r="K135" s="12" t="s">
        <v>606</v>
      </c>
      <c r="L135" s="12" t="s">
        <v>1185</v>
      </c>
      <c r="M135" s="11">
        <v>2233775561</v>
      </c>
      <c r="N135" s="8" t="s">
        <v>360</v>
      </c>
      <c r="O135" s="12">
        <v>2</v>
      </c>
      <c r="P135" s="12" t="s">
        <v>588</v>
      </c>
      <c r="Q135" s="8" t="s">
        <v>368</v>
      </c>
      <c r="R135" s="7" t="s">
        <v>21</v>
      </c>
      <c r="S135" s="8"/>
      <c r="T135" s="7"/>
      <c r="U135" s="8"/>
      <c r="V135" s="7"/>
    </row>
    <row r="136" spans="1:22" ht="153.75" thickBot="1" x14ac:dyDescent="0.25">
      <c r="A136" s="31">
        <v>133</v>
      </c>
      <c r="B136" s="32" t="s">
        <v>350</v>
      </c>
      <c r="C136" s="9">
        <v>2023002470032</v>
      </c>
      <c r="D136" s="48">
        <v>2023</v>
      </c>
      <c r="E136" s="48" t="s">
        <v>1143</v>
      </c>
      <c r="F136" s="10" t="s">
        <v>215</v>
      </c>
      <c r="G136" s="7" t="s">
        <v>362</v>
      </c>
      <c r="H136" s="8" t="s">
        <v>604</v>
      </c>
      <c r="I136" s="7" t="s">
        <v>605</v>
      </c>
      <c r="J136" s="12" t="s">
        <v>606</v>
      </c>
      <c r="K136" s="12" t="s">
        <v>532</v>
      </c>
      <c r="L136" s="12" t="s">
        <v>1185</v>
      </c>
      <c r="M136" s="11">
        <v>842223912</v>
      </c>
      <c r="N136" s="8" t="s">
        <v>360</v>
      </c>
      <c r="O136" s="12">
        <v>2</v>
      </c>
      <c r="P136" s="12" t="s">
        <v>607</v>
      </c>
      <c r="Q136" s="8" t="s">
        <v>368</v>
      </c>
      <c r="R136" s="7" t="s">
        <v>21</v>
      </c>
      <c r="U136" s="8" t="s">
        <v>612</v>
      </c>
      <c r="V136" s="7" t="s">
        <v>612</v>
      </c>
    </row>
    <row r="137" spans="1:22" ht="83.25" hidden="1" customHeight="1" thickBot="1" x14ac:dyDescent="0.25">
      <c r="A137" s="31">
        <v>134</v>
      </c>
      <c r="B137" s="32" t="s">
        <v>350</v>
      </c>
      <c r="C137" s="9">
        <v>2023002470033</v>
      </c>
      <c r="D137" s="48">
        <v>2023</v>
      </c>
      <c r="E137" s="48" t="s">
        <v>1136</v>
      </c>
      <c r="F137" s="10" t="s">
        <v>608</v>
      </c>
      <c r="G137" s="7" t="s">
        <v>609</v>
      </c>
      <c r="H137" s="8" t="s">
        <v>610</v>
      </c>
      <c r="I137" s="7" t="s">
        <v>557</v>
      </c>
      <c r="J137" s="12" t="s">
        <v>532</v>
      </c>
      <c r="K137" s="12" t="s">
        <v>613</v>
      </c>
      <c r="L137" s="12" t="s">
        <v>1195</v>
      </c>
      <c r="M137" s="11">
        <v>8999201813</v>
      </c>
      <c r="N137" s="8" t="s">
        <v>360</v>
      </c>
      <c r="O137" s="12">
        <v>2</v>
      </c>
      <c r="P137" s="12" t="s">
        <v>611</v>
      </c>
      <c r="Q137" s="8" t="s">
        <v>368</v>
      </c>
      <c r="R137" s="7" t="s">
        <v>21</v>
      </c>
      <c r="U137" s="8"/>
      <c r="V137" s="7"/>
    </row>
    <row r="138" spans="1:22" ht="102.75" thickBot="1" x14ac:dyDescent="0.25">
      <c r="A138" s="31">
        <v>135</v>
      </c>
      <c r="B138" s="32" t="s">
        <v>350</v>
      </c>
      <c r="C138" s="9">
        <v>2023002470034</v>
      </c>
      <c r="D138" s="48">
        <v>2023</v>
      </c>
      <c r="E138" s="48" t="s">
        <v>1134</v>
      </c>
      <c r="F138" s="10" t="s">
        <v>80</v>
      </c>
      <c r="G138" s="7" t="s">
        <v>614</v>
      </c>
      <c r="H138" s="8" t="s">
        <v>615</v>
      </c>
      <c r="I138" s="7" t="s">
        <v>615</v>
      </c>
      <c r="J138" s="12" t="s">
        <v>613</v>
      </c>
      <c r="K138" s="12" t="s">
        <v>357</v>
      </c>
      <c r="L138" s="12" t="s">
        <v>1185</v>
      </c>
      <c r="M138" s="11">
        <v>36988000</v>
      </c>
      <c r="N138" s="8" t="s">
        <v>360</v>
      </c>
      <c r="O138" s="12">
        <v>1</v>
      </c>
      <c r="P138" s="12" t="s">
        <v>616</v>
      </c>
      <c r="Q138" s="8" t="s">
        <v>368</v>
      </c>
      <c r="R138" s="7" t="s">
        <v>21</v>
      </c>
      <c r="U138" s="8" t="s">
        <v>612</v>
      </c>
      <c r="V138" s="7" t="s">
        <v>612</v>
      </c>
    </row>
    <row r="139" spans="1:22" ht="80.25" customHeight="1" thickBot="1" x14ac:dyDescent="0.25">
      <c r="A139" s="31">
        <v>136</v>
      </c>
      <c r="B139" s="32" t="s">
        <v>350</v>
      </c>
      <c r="C139" s="9">
        <v>2023002470035</v>
      </c>
      <c r="D139" s="48">
        <v>2023</v>
      </c>
      <c r="E139" s="48" t="s">
        <v>1130</v>
      </c>
      <c r="F139" s="10" t="s">
        <v>80</v>
      </c>
      <c r="G139" s="7" t="s">
        <v>614</v>
      </c>
      <c r="H139" s="8" t="s">
        <v>617</v>
      </c>
      <c r="I139" s="7" t="s">
        <v>618</v>
      </c>
      <c r="J139" s="12" t="s">
        <v>357</v>
      </c>
      <c r="K139" s="12" t="s">
        <v>357</v>
      </c>
      <c r="L139" s="12" t="s">
        <v>1185</v>
      </c>
      <c r="M139" s="11">
        <v>977945174.98000002</v>
      </c>
      <c r="N139" s="8" t="s">
        <v>360</v>
      </c>
      <c r="O139" s="12">
        <v>2</v>
      </c>
      <c r="P139" s="12" t="s">
        <v>619</v>
      </c>
      <c r="Q139" s="8" t="s">
        <v>368</v>
      </c>
      <c r="R139" s="7" t="s">
        <v>21</v>
      </c>
      <c r="U139" s="8"/>
      <c r="V139" s="7"/>
    </row>
    <row r="140" spans="1:22" ht="102.75" thickBot="1" x14ac:dyDescent="0.25">
      <c r="A140" s="31">
        <v>4</v>
      </c>
      <c r="B140" s="7" t="s">
        <v>398</v>
      </c>
      <c r="C140" s="9">
        <v>2023002470036</v>
      </c>
      <c r="D140" s="7">
        <v>2023</v>
      </c>
      <c r="E140" s="7" t="s">
        <v>1141</v>
      </c>
      <c r="F140" s="7" t="s">
        <v>71</v>
      </c>
      <c r="G140" s="7" t="s">
        <v>655</v>
      </c>
      <c r="H140" s="8" t="s">
        <v>1128</v>
      </c>
      <c r="I140" s="7" t="s">
        <v>657</v>
      </c>
      <c r="J140" s="8" t="s">
        <v>357</v>
      </c>
      <c r="K140" s="12" t="s">
        <v>431</v>
      </c>
      <c r="L140" s="12" t="s">
        <v>1185</v>
      </c>
      <c r="M140" s="11">
        <v>726553509</v>
      </c>
      <c r="N140" s="7" t="s">
        <v>360</v>
      </c>
      <c r="O140" s="12">
        <v>1</v>
      </c>
      <c r="P140" s="12" t="s">
        <v>658</v>
      </c>
      <c r="Q140" s="8" t="s">
        <v>368</v>
      </c>
      <c r="R140" s="7" t="s">
        <v>21</v>
      </c>
    </row>
    <row r="141" spans="1:22" ht="63.75" customHeight="1" thickBot="1" x14ac:dyDescent="0.25">
      <c r="A141" s="31">
        <v>138</v>
      </c>
      <c r="B141" s="7" t="s">
        <v>398</v>
      </c>
      <c r="C141" s="9">
        <v>2023002470037</v>
      </c>
      <c r="D141" s="7">
        <v>2023</v>
      </c>
      <c r="E141" s="7" t="s">
        <v>1139</v>
      </c>
      <c r="F141" s="7" t="s">
        <v>986</v>
      </c>
      <c r="G141" s="7" t="s">
        <v>655</v>
      </c>
      <c r="H141" s="8" t="s">
        <v>422</v>
      </c>
      <c r="I141" s="7" t="s">
        <v>987</v>
      </c>
      <c r="J141" s="8" t="s">
        <v>431</v>
      </c>
      <c r="K141" s="7" t="s">
        <v>1082</v>
      </c>
      <c r="L141" s="12" t="s">
        <v>1209</v>
      </c>
      <c r="M141" s="11">
        <v>349952438</v>
      </c>
      <c r="N141" s="7" t="s">
        <v>360</v>
      </c>
      <c r="O141" s="12">
        <v>3</v>
      </c>
      <c r="P141" s="12" t="s">
        <v>988</v>
      </c>
      <c r="Q141" s="8" t="s">
        <v>368</v>
      </c>
      <c r="R141" s="7" t="s">
        <v>21</v>
      </c>
    </row>
    <row r="142" spans="1:22" ht="62.25" customHeight="1" thickBot="1" x14ac:dyDescent="0.25">
      <c r="A142" s="31">
        <v>139</v>
      </c>
      <c r="B142" s="32" t="s">
        <v>350</v>
      </c>
      <c r="C142" s="9">
        <v>2023002470038</v>
      </c>
      <c r="D142" s="48">
        <v>2023</v>
      </c>
      <c r="E142" s="48" t="s">
        <v>1140</v>
      </c>
      <c r="F142" s="10" t="s">
        <v>1089</v>
      </c>
      <c r="G142" s="7" t="s">
        <v>1090</v>
      </c>
      <c r="H142" s="8" t="s">
        <v>1091</v>
      </c>
      <c r="I142" s="7" t="s">
        <v>1092</v>
      </c>
      <c r="J142" s="12" t="s">
        <v>1087</v>
      </c>
      <c r="K142" s="12" t="s">
        <v>1088</v>
      </c>
      <c r="L142" s="12" t="s">
        <v>1185</v>
      </c>
      <c r="M142" s="11">
        <v>74940000</v>
      </c>
      <c r="N142" s="8" t="s">
        <v>360</v>
      </c>
      <c r="O142" s="12">
        <v>1</v>
      </c>
      <c r="P142" s="12" t="s">
        <v>1093</v>
      </c>
      <c r="Q142" s="8" t="s">
        <v>368</v>
      </c>
      <c r="R142" s="7" t="s">
        <v>21</v>
      </c>
    </row>
    <row r="143" spans="1:22" ht="64.5" hidden="1" customHeight="1" thickBot="1" x14ac:dyDescent="0.25">
      <c r="A143" s="31">
        <v>140</v>
      </c>
      <c r="B143" s="32" t="s">
        <v>350</v>
      </c>
      <c r="C143" s="9">
        <v>2023002470039</v>
      </c>
      <c r="D143" s="48">
        <v>2023</v>
      </c>
      <c r="E143" s="48" t="s">
        <v>1131</v>
      </c>
      <c r="F143" s="10" t="s">
        <v>215</v>
      </c>
      <c r="G143" s="7" t="s">
        <v>1099</v>
      </c>
      <c r="H143" s="8" t="s">
        <v>1100</v>
      </c>
      <c r="I143" s="7" t="s">
        <v>1101</v>
      </c>
      <c r="J143" s="12" t="s">
        <v>1102</v>
      </c>
      <c r="K143" s="12" t="s">
        <v>1103</v>
      </c>
      <c r="L143" s="12" t="s">
        <v>1195</v>
      </c>
      <c r="M143" s="11">
        <v>6177161049</v>
      </c>
      <c r="N143" s="8" t="s">
        <v>360</v>
      </c>
      <c r="O143" s="12">
        <v>1</v>
      </c>
      <c r="P143" s="12" t="s">
        <v>159</v>
      </c>
      <c r="Q143" s="8" t="s">
        <v>368</v>
      </c>
      <c r="R143" s="7" t="s">
        <v>21</v>
      </c>
    </row>
    <row r="144" spans="1:22" ht="90" hidden="1" thickBot="1" x14ac:dyDescent="0.25">
      <c r="A144" s="31"/>
      <c r="B144" s="32" t="s">
        <v>350</v>
      </c>
      <c r="C144" s="9">
        <v>2021002470092</v>
      </c>
      <c r="D144" s="48">
        <v>2021</v>
      </c>
      <c r="E144" s="48" t="s">
        <v>1139</v>
      </c>
      <c r="F144" s="10" t="s">
        <v>1160</v>
      </c>
      <c r="G144" s="7" t="s">
        <v>1160</v>
      </c>
      <c r="H144" s="7" t="s">
        <v>1161</v>
      </c>
      <c r="I144" s="7" t="s">
        <v>1161</v>
      </c>
      <c r="J144" s="7" t="s">
        <v>472</v>
      </c>
      <c r="K144" s="7" t="s">
        <v>1162</v>
      </c>
      <c r="L144" s="12" t="s">
        <v>1189</v>
      </c>
      <c r="M144" s="11">
        <v>3174424879</v>
      </c>
      <c r="N144" s="8" t="s">
        <v>360</v>
      </c>
      <c r="O144" s="12">
        <v>1</v>
      </c>
      <c r="P144" s="12" t="s">
        <v>1163</v>
      </c>
      <c r="Q144" s="7" t="s">
        <v>231</v>
      </c>
      <c r="R144" s="7" t="s">
        <v>21</v>
      </c>
    </row>
    <row r="145" spans="1:18" ht="102.75" thickBot="1" x14ac:dyDescent="0.25">
      <c r="A145" s="31"/>
      <c r="B145" s="32" t="s">
        <v>350</v>
      </c>
      <c r="C145" s="9">
        <v>2020002470017</v>
      </c>
      <c r="D145" s="48">
        <v>2020</v>
      </c>
      <c r="E145" s="48" t="s">
        <v>1130</v>
      </c>
      <c r="F145" s="10" t="s">
        <v>52</v>
      </c>
      <c r="G145" s="7" t="s">
        <v>1168</v>
      </c>
      <c r="H145" s="16" t="s">
        <v>1164</v>
      </c>
      <c r="I145" s="8" t="s">
        <v>1164</v>
      </c>
      <c r="J145" s="12" t="s">
        <v>1166</v>
      </c>
      <c r="K145" s="12" t="s">
        <v>1167</v>
      </c>
      <c r="L145" s="12" t="s">
        <v>1185</v>
      </c>
      <c r="M145" s="11">
        <v>27461224070</v>
      </c>
      <c r="N145" s="8" t="s">
        <v>360</v>
      </c>
      <c r="O145" s="12">
        <v>1</v>
      </c>
      <c r="P145" s="12" t="s">
        <v>1165</v>
      </c>
      <c r="Q145" s="8" t="s">
        <v>231</v>
      </c>
      <c r="R145" s="7" t="s">
        <v>21</v>
      </c>
    </row>
    <row r="146" spans="1:18" ht="102.75" thickBot="1" x14ac:dyDescent="0.25">
      <c r="B146" s="9" t="s">
        <v>350</v>
      </c>
      <c r="C146" s="48">
        <v>2021002470052</v>
      </c>
      <c r="D146" s="48">
        <v>2021</v>
      </c>
      <c r="E146" s="10" t="s">
        <v>1130</v>
      </c>
      <c r="F146" s="9" t="s">
        <v>380</v>
      </c>
      <c r="G146" s="7" t="s">
        <v>380</v>
      </c>
      <c r="H146" s="7" t="s">
        <v>1169</v>
      </c>
      <c r="I146" s="7" t="s">
        <v>1169</v>
      </c>
      <c r="J146" s="7" t="s">
        <v>1170</v>
      </c>
      <c r="K146" s="7" t="s">
        <v>1170</v>
      </c>
      <c r="L146" s="12" t="s">
        <v>1185</v>
      </c>
      <c r="M146" s="11">
        <v>1016169786</v>
      </c>
      <c r="N146" s="8" t="s">
        <v>360</v>
      </c>
      <c r="O146" s="12">
        <v>1</v>
      </c>
      <c r="P146" s="12" t="s">
        <v>1179</v>
      </c>
      <c r="Q146" s="7" t="s">
        <v>231</v>
      </c>
      <c r="R146" s="7" t="s">
        <v>21</v>
      </c>
    </row>
    <row r="147" spans="1:18" ht="102.75" thickBot="1" x14ac:dyDescent="0.25">
      <c r="A147" s="31"/>
      <c r="B147" s="31" t="s">
        <v>350</v>
      </c>
      <c r="C147" s="9">
        <v>2022002470011</v>
      </c>
      <c r="D147" s="9">
        <v>2022</v>
      </c>
      <c r="E147" s="9" t="s">
        <v>1130</v>
      </c>
      <c r="F147" s="7" t="s">
        <v>52</v>
      </c>
      <c r="G147" s="7" t="s">
        <v>52</v>
      </c>
      <c r="H147" s="7" t="s">
        <v>1171</v>
      </c>
      <c r="I147" s="7" t="s">
        <v>1171</v>
      </c>
      <c r="J147" s="7" t="s">
        <v>1030</v>
      </c>
      <c r="K147" s="7" t="s">
        <v>383</v>
      </c>
      <c r="L147" s="12" t="s">
        <v>1185</v>
      </c>
      <c r="M147" s="11">
        <v>34752171361</v>
      </c>
      <c r="N147" s="8" t="s">
        <v>360</v>
      </c>
      <c r="O147" s="12">
        <v>1</v>
      </c>
      <c r="P147" s="12" t="s">
        <v>1182</v>
      </c>
      <c r="Q147" s="7" t="s">
        <v>368</v>
      </c>
      <c r="R147" s="7" t="s">
        <v>21</v>
      </c>
    </row>
    <row r="148" spans="1:18" ht="102.75" thickBot="1" x14ac:dyDescent="0.25">
      <c r="A148" s="31"/>
      <c r="B148" s="32" t="s">
        <v>350</v>
      </c>
      <c r="C148" s="9">
        <v>2020002470037</v>
      </c>
      <c r="D148" s="48">
        <v>2020</v>
      </c>
      <c r="E148" s="48" t="s">
        <v>1136</v>
      </c>
      <c r="F148" s="10" t="s">
        <v>608</v>
      </c>
      <c r="G148" s="7" t="s">
        <v>353</v>
      </c>
      <c r="H148" s="16" t="s">
        <v>1172</v>
      </c>
      <c r="I148" s="8" t="s">
        <v>1172</v>
      </c>
      <c r="J148" s="12" t="s">
        <v>1174</v>
      </c>
      <c r="K148" s="12" t="s">
        <v>1174</v>
      </c>
      <c r="L148" s="12" t="s">
        <v>1185</v>
      </c>
      <c r="M148" s="11">
        <v>96698864556.050003</v>
      </c>
      <c r="N148" s="8" t="s">
        <v>360</v>
      </c>
      <c r="O148" s="12">
        <v>1</v>
      </c>
      <c r="P148" s="12" t="s">
        <v>1173</v>
      </c>
      <c r="Q148" s="8" t="s">
        <v>231</v>
      </c>
      <c r="R148" s="7" t="s">
        <v>21</v>
      </c>
    </row>
    <row r="149" spans="1:18" ht="51.75" hidden="1" thickBot="1" x14ac:dyDescent="0.3">
      <c r="B149" s="9" t="s">
        <v>363</v>
      </c>
      <c r="C149" s="48">
        <v>2021002470091</v>
      </c>
      <c r="D149" s="48">
        <v>2021</v>
      </c>
      <c r="E149" s="10" t="s">
        <v>1136</v>
      </c>
      <c r="F149" s="9" t="s">
        <v>608</v>
      </c>
      <c r="G149" s="7" t="s">
        <v>353</v>
      </c>
      <c r="H149" s="7" t="s">
        <v>1175</v>
      </c>
      <c r="I149" s="7" t="s">
        <v>1175</v>
      </c>
      <c r="J149" s="7" t="s">
        <v>1178</v>
      </c>
      <c r="K149" s="7" t="s">
        <v>1177</v>
      </c>
      <c r="L149" s="12" t="s">
        <v>1205</v>
      </c>
      <c r="M149" s="11">
        <v>4518621336</v>
      </c>
      <c r="N149" s="8" t="s">
        <v>360</v>
      </c>
      <c r="O149" s="12">
        <v>2</v>
      </c>
      <c r="P149" t="s">
        <v>1176</v>
      </c>
      <c r="Q149" s="7" t="s">
        <v>231</v>
      </c>
      <c r="R149" s="7" t="s">
        <v>21</v>
      </c>
    </row>
    <row r="150" spans="1:18" x14ac:dyDescent="0.2">
      <c r="A150" s="134"/>
      <c r="B150" s="134"/>
      <c r="C150" s="135"/>
      <c r="D150" s="135"/>
      <c r="E150" s="135"/>
      <c r="F150" s="30"/>
      <c r="G150" s="30"/>
      <c r="H150" s="30"/>
      <c r="I150" s="30"/>
      <c r="J150" s="30"/>
      <c r="K150" s="30"/>
      <c r="L150" s="61"/>
      <c r="M150" s="29"/>
      <c r="N150" s="30"/>
      <c r="O150" s="61"/>
      <c r="P150" s="61"/>
      <c r="Q150" s="30"/>
      <c r="R150" s="30"/>
    </row>
    <row r="151" spans="1:18" x14ac:dyDescent="0.2">
      <c r="J151" s="136"/>
      <c r="K151" s="43"/>
      <c r="M151" s="43"/>
    </row>
    <row r="152" spans="1:18" x14ac:dyDescent="0.2">
      <c r="J152" s="136"/>
      <c r="K152" s="43"/>
      <c r="M152" s="43"/>
    </row>
    <row r="153" spans="1:18" x14ac:dyDescent="0.2">
      <c r="K153" s="61"/>
      <c r="M153" s="43"/>
    </row>
    <row r="154" spans="1:18" x14ac:dyDescent="0.2">
      <c r="K154" s="30"/>
      <c r="M154" s="43"/>
    </row>
    <row r="155" spans="1:18" x14ac:dyDescent="0.2">
      <c r="K155" s="30"/>
      <c r="M155" s="43"/>
    </row>
    <row r="156" spans="1:18" x14ac:dyDescent="0.2">
      <c r="K156" s="30"/>
      <c r="L156" s="131" t="s">
        <v>984</v>
      </c>
      <c r="M156" s="89">
        <f>SUM(M3:M149)</f>
        <v>1137508884948.9302</v>
      </c>
      <c r="N156" s="43"/>
    </row>
    <row r="157" spans="1:18" x14ac:dyDescent="0.2">
      <c r="L157" s="131" t="s">
        <v>985</v>
      </c>
      <c r="M157" s="89">
        <f>M97+M79+M78+M77+M74+M62+M61+M58+M57+M54+M51+M40+M39+M34+M21+M20+M19+M18+M15+M14+M3</f>
        <v>475470137029.07996</v>
      </c>
      <c r="N157" s="137"/>
    </row>
    <row r="158" spans="1:18" x14ac:dyDescent="0.2">
      <c r="I158" s="30"/>
      <c r="L158" s="131" t="s">
        <v>980</v>
      </c>
      <c r="M158" s="89">
        <f>M149+M148+M147+M146+M145+M144+M143+M142+M141+M140+M139+M138+M137+M136+M135+M134+M133+M132+M131+M130+M129+M128+M127+M126+M125+M124+M123+M122+M121+M120+M119+M118+M117+M116+M115+M114+M113+M112+M111+M110+M109+M108+M107+M106+M105+M104+M103+M102+M101+M100+M99+M98+M96+M95+M94+M93+M92+M91+M90+M89+M88+M87+M86+M85+M84+M83+M82+M81+M80+M76+M75+M73+M72+M71+M70+M69+M68+M67+M66+M65+M64+M63+M60+M59+M56+M55+M53+M52+M50+M49+M48+M47+M46+M45+M44+M43+M42+M41+M38+M37+M36+M35+M33+M32+M31+M30+M29+M28+M27+M26+M25+M24+M23+M22+M17+M16+M13+M12+M11+M10+M9+M8+M7+M6+M5+M4</f>
        <v>662038747919.84998</v>
      </c>
      <c r="N158" s="61"/>
    </row>
    <row r="159" spans="1:18" x14ac:dyDescent="0.2">
      <c r="I159" s="61"/>
      <c r="L159" s="131" t="s">
        <v>981</v>
      </c>
      <c r="M159" s="89">
        <f>M97+M79+M78+M57+M54+M40+M39+M34+M21+M20+M19+M18+M15+M3</f>
        <v>380643089753.08002</v>
      </c>
      <c r="N159" s="30"/>
    </row>
    <row r="160" spans="1:18" x14ac:dyDescent="0.2">
      <c r="I160" s="30"/>
      <c r="L160" s="131" t="s">
        <v>982</v>
      </c>
      <c r="M160" s="89">
        <f>M77</f>
        <v>64273309425</v>
      </c>
      <c r="N160" s="30"/>
    </row>
    <row r="161" spans="9:14" x14ac:dyDescent="0.2">
      <c r="I161" s="30"/>
      <c r="L161" s="131" t="s">
        <v>983</v>
      </c>
      <c r="M161" s="89">
        <f>M74+M62+M61+M58+M51+M14</f>
        <v>30553737851</v>
      </c>
      <c r="N161" s="137"/>
    </row>
    <row r="162" spans="9:14" x14ac:dyDescent="0.2">
      <c r="I162" s="30"/>
      <c r="L162" s="30"/>
      <c r="N162" s="30"/>
    </row>
    <row r="163" spans="9:14" x14ac:dyDescent="0.2">
      <c r="I163" s="30"/>
      <c r="J163" s="30"/>
      <c r="K163" s="30"/>
      <c r="L163" s="30"/>
      <c r="N163" s="30"/>
    </row>
    <row r="164" spans="9:14" x14ac:dyDescent="0.2">
      <c r="I164" s="30"/>
      <c r="J164" s="30"/>
      <c r="K164" s="30"/>
      <c r="L164" s="30"/>
      <c r="N164" s="30"/>
    </row>
    <row r="165" spans="9:14" x14ac:dyDescent="0.2">
      <c r="I165" s="30"/>
      <c r="J165" s="61"/>
      <c r="K165" s="30"/>
      <c r="L165" s="30"/>
      <c r="N165" s="30"/>
    </row>
    <row r="166" spans="9:14" x14ac:dyDescent="0.2">
      <c r="I166" s="30"/>
      <c r="J166" s="61"/>
      <c r="K166" s="30"/>
      <c r="L166" s="30"/>
      <c r="N166" s="30"/>
    </row>
    <row r="167" spans="9:14" x14ac:dyDescent="0.2">
      <c r="I167" s="30"/>
      <c r="J167" s="61"/>
      <c r="K167" s="61"/>
      <c r="L167" s="61"/>
      <c r="N167" s="30"/>
    </row>
    <row r="168" spans="9:14" x14ac:dyDescent="0.2">
      <c r="I168" s="30"/>
      <c r="J168" s="61"/>
      <c r="K168" s="61"/>
      <c r="L168" s="61"/>
      <c r="N168" s="30"/>
    </row>
    <row r="169" spans="9:14" x14ac:dyDescent="0.2">
      <c r="I169" s="30"/>
      <c r="J169" s="61"/>
      <c r="K169" s="61"/>
      <c r="L169" s="61"/>
      <c r="N169" s="30"/>
    </row>
    <row r="170" spans="9:14" x14ac:dyDescent="0.2">
      <c r="I170" s="30"/>
      <c r="J170" s="61"/>
      <c r="K170" s="61"/>
      <c r="L170" s="61"/>
      <c r="N170" s="30"/>
    </row>
    <row r="171" spans="9:14" x14ac:dyDescent="0.2">
      <c r="I171" s="30"/>
      <c r="J171" s="61"/>
      <c r="K171" s="61"/>
      <c r="L171" s="61"/>
      <c r="N171" s="30"/>
    </row>
    <row r="172" spans="9:14" x14ac:dyDescent="0.2">
      <c r="I172" s="30"/>
      <c r="J172" s="61"/>
      <c r="K172" s="61"/>
      <c r="L172" s="61"/>
      <c r="N172" s="61"/>
    </row>
    <row r="173" spans="9:14" x14ac:dyDescent="0.2">
      <c r="I173" s="61"/>
      <c r="J173" s="61"/>
      <c r="K173" s="61"/>
      <c r="L173" s="61"/>
      <c r="N173" s="61"/>
    </row>
    <row r="174" spans="9:14" x14ac:dyDescent="0.2">
      <c r="I174" s="61"/>
      <c r="K174" s="61"/>
      <c r="L174" s="61"/>
      <c r="N174" s="61"/>
    </row>
    <row r="175" spans="9:14" x14ac:dyDescent="0.2">
      <c r="I175" s="61"/>
      <c r="K175" s="61"/>
      <c r="L175" s="61"/>
      <c r="N175" s="61"/>
    </row>
    <row r="176" spans="9:14" x14ac:dyDescent="0.2">
      <c r="I176" s="61"/>
      <c r="K176" s="61"/>
      <c r="L176" s="61"/>
      <c r="N176" s="61"/>
    </row>
    <row r="177" spans="9:14" x14ac:dyDescent="0.2">
      <c r="I177" s="61"/>
      <c r="K177" s="61"/>
      <c r="L177" s="61"/>
      <c r="N177" s="61"/>
    </row>
    <row r="178" spans="9:14" x14ac:dyDescent="0.2">
      <c r="I178" s="61"/>
      <c r="N178" s="61"/>
    </row>
    <row r="179" spans="9:14" x14ac:dyDescent="0.2">
      <c r="I179" s="61"/>
      <c r="N179" s="61"/>
    </row>
    <row r="180" spans="9:14" x14ac:dyDescent="0.2">
      <c r="I180" s="61"/>
      <c r="N180" s="61"/>
    </row>
    <row r="181" spans="9:14" x14ac:dyDescent="0.2">
      <c r="I181" s="61"/>
      <c r="N181" s="61"/>
    </row>
    <row r="182" spans="9:14" x14ac:dyDescent="0.2">
      <c r="N182" s="29"/>
    </row>
    <row r="183" spans="9:14" x14ac:dyDescent="0.2">
      <c r="N183" s="61"/>
    </row>
    <row r="184" spans="9:14" x14ac:dyDescent="0.2">
      <c r="N184" s="61"/>
    </row>
  </sheetData>
  <autoFilter xmlns:x14="http://schemas.microsoft.com/office/spreadsheetml/2009/9/main" ref="A2:WXJ149">
    <filterColumn colId="11">
      <filters>
        <mc:AlternateContent xmlns:mc="http://schemas.openxmlformats.org/markup-compatibility/2006">
          <mc:Choice Requires="x14">
            <x14:filter val="Algarrobo, Aracataca, Ariguaní, Cerro San Antonio, Chibolo, Concordia, El banco, Fundación, Guamal, Nueva granada, Pedraza, Pijiño del Carmen, El piñón, Pivijay, Plato, Pueblo viejo, Remolino, Retén, Sabanas de san ángel, Salamina, San Sebastián de Buenavista, San Zenón, Santa Ana, Santa bárbara de pinto, Sitionuevo, Tenerife, Zapayan, zona bananera, Ciénaga, Santa Marta"/>
            <x14:filter val="ARACATACA Y CHIBOLO"/>
            <x14:filter val="FUNDACION Y ARACATACA"/>
            <x14:filter val="FUNDACION, EL RETEN Y ARACATACA"/>
            <x14:filter val="PLATO, PIVIJAY, GUAMAL, SITIONUEVO, FUNDACIÓN, EL BANCO Y ARACATACA."/>
            <x14:filter val="SANTA MARTA, ARACATACA, CIENAGA, EL BANCO, EL PIÑON, GUAMAL, PIVIJAY, PUEBLOVIEJO, SAN SEBASTIAN DE BUENAVISTA, SANA ANA Y SITIO NUEVO"/>
            <x14:filter val="SANTA MARTA, ARACATACA, CIENAGA, EL BANCO, EL PIÑON, GUAMAL, PIVIJAY, PUEBLOVIEJO, SAN SEBASTIAN DE BUENAVISTA, SANTA ANA Y SITIO NUEVO."/>
            <x14:filter val="SANTA MARTA, ARACATACA, CIÉNAGA, EL BANCO, EL RETÉN, FUNDACIÓN, PLATO, PUEBLOVIEJO, SAN SEBASTIÁN DE BUENAVISTA, SAN ZENÓN, SANTA ANA, SITIONUEVO, TENERIFE Y ZONA BANANERA"/>
            <x14:filter val="SANTA MARTA, ARACATACA, ZONA BANANERA. ARIGUANI, CHIBOLO, ZAPAYAN, SALAMINA, EL BANCO, GUAMAL, PIJIÑO DEL CARMEN, SANTA ANA, SAN ZENON"/>
          </mc:Choice>
          <mc:Fallback>
            <filter val="ARACATACA Y CHIBOLO"/>
            <filter val="FUNDACION Y ARACATACA"/>
            <filter val="FUNDACION, EL RETEN Y ARACATACA"/>
            <filter val="PLATO, PIVIJAY, GUAMAL, SITIONUEVO, FUNDACIÓN, EL BANCO Y ARACATACA."/>
            <filter val="SANTA MARTA, ARACATACA, CIENAGA, EL BANCO, EL PIÑON, GUAMAL, PIVIJAY, PUEBLOVIEJO, SAN SEBASTIAN DE BUENAVISTA, SANA ANA Y SITIO NUEVO"/>
            <filter val="SANTA MARTA, ARACATACA, CIENAGA, EL BANCO, EL PIÑON, GUAMAL, PIVIJAY, PUEBLOVIEJO, SAN SEBASTIAN DE BUENAVISTA, SANTA ANA Y SITIO NUEVO."/>
            <filter val="SANTA MARTA, ARACATACA, CIÉNAGA, EL BANCO, EL RETÉN, FUNDACIÓN, PLATO, PUEBLOVIEJO, SAN SEBASTIÁN DE BUENAVISTA, SAN ZENÓN, SANTA ANA, SITIONUEVO, TENERIFE Y ZONA BANANERA"/>
            <filter val="SANTA MARTA, ARACATACA, ZONA BANANERA. ARIGUANI, CHIBOLO, ZAPAYAN, SALAMINA, EL BANCO, GUAMAL, PIJIÑO DEL CARMEN, SANTA ANA, SAN ZENON"/>
          </mc:Fallback>
        </mc:AlternateContent>
      </filters>
    </filterColumn>
  </autoFilter>
  <mergeCells count="1">
    <mergeCell ref="A1:T1"/>
  </mergeCells>
  <pageMargins left="0.70866141732283472" right="0.70866141732283472" top="0.74803149606299213" bottom="0.74803149606299213" header="0.31496062992125984" footer="0.31496062992125984"/>
  <pageSetup scale="1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33"/>
  <sheetViews>
    <sheetView topLeftCell="A2" zoomScale="60" zoomScaleNormal="60" workbookViewId="0">
      <selection activeCell="D3" sqref="D3"/>
    </sheetView>
  </sheetViews>
  <sheetFormatPr baseColWidth="10" defaultRowHeight="15" x14ac:dyDescent="0.25"/>
  <cols>
    <col min="2" max="2" width="4" bestFit="1" customWidth="1"/>
    <col min="3" max="3" width="31.5703125" bestFit="1" customWidth="1"/>
    <col min="4" max="4" width="17" customWidth="1"/>
    <col min="5" max="5" width="34.5703125" customWidth="1"/>
    <col min="6" max="6" width="37.28515625" bestFit="1" customWidth="1"/>
    <col min="7" max="7" width="95.42578125" bestFit="1" customWidth="1"/>
    <col min="8" max="8" width="58" bestFit="1" customWidth="1"/>
    <col min="9" max="9" width="29.140625" bestFit="1" customWidth="1"/>
    <col min="10" max="10" width="28" bestFit="1" customWidth="1"/>
    <col min="11" max="11" width="47.7109375" bestFit="1" customWidth="1"/>
    <col min="12" max="12" width="37" bestFit="1" customWidth="1"/>
    <col min="13" max="13" width="18.7109375" bestFit="1" customWidth="1"/>
    <col min="14" max="14" width="23.7109375" bestFit="1" customWidth="1"/>
    <col min="15" max="15" width="67" customWidth="1"/>
    <col min="16" max="17" width="34" bestFit="1" customWidth="1"/>
    <col min="18" max="18" width="12.5703125" hidden="1" customWidth="1"/>
    <col min="19" max="19" width="15.42578125" hidden="1" customWidth="1"/>
  </cols>
  <sheetData>
    <row r="1" spans="2:19" ht="15.75" thickBot="1" x14ac:dyDescent="0.3"/>
    <row r="2" spans="2:19" ht="26.25" thickBot="1" x14ac:dyDescent="0.3">
      <c r="B2" s="62" t="s">
        <v>0</v>
      </c>
      <c r="C2" s="62" t="s">
        <v>212</v>
      </c>
      <c r="D2" s="62" t="s">
        <v>1</v>
      </c>
      <c r="E2" s="63" t="s">
        <v>2</v>
      </c>
      <c r="F2" s="62" t="s">
        <v>3</v>
      </c>
      <c r="G2" s="63" t="s">
        <v>4</v>
      </c>
      <c r="H2" s="3" t="s">
        <v>5</v>
      </c>
      <c r="I2" s="3" t="s">
        <v>1118</v>
      </c>
      <c r="J2" s="3" t="s">
        <v>620</v>
      </c>
      <c r="K2" s="3" t="s">
        <v>623</v>
      </c>
      <c r="L2" s="3" t="s">
        <v>6</v>
      </c>
      <c r="M2" s="3" t="s">
        <v>7</v>
      </c>
      <c r="N2" s="3" t="s">
        <v>8</v>
      </c>
      <c r="O2" s="3" t="s">
        <v>9</v>
      </c>
      <c r="P2" s="5" t="s">
        <v>10</v>
      </c>
      <c r="Q2" s="5" t="s">
        <v>11</v>
      </c>
      <c r="R2" s="5" t="s">
        <v>563</v>
      </c>
      <c r="S2" s="5" t="s">
        <v>580</v>
      </c>
    </row>
    <row r="3" spans="2:19" ht="125.25" customHeight="1" thickBot="1" x14ac:dyDescent="0.3">
      <c r="B3" s="64">
        <v>1</v>
      </c>
      <c r="C3" s="65" t="s">
        <v>508</v>
      </c>
      <c r="D3" s="66">
        <v>2023002470001</v>
      </c>
      <c r="E3" s="67" t="s">
        <v>48</v>
      </c>
      <c r="F3" s="68" t="s">
        <v>509</v>
      </c>
      <c r="G3" s="68" t="s">
        <v>355</v>
      </c>
      <c r="H3" s="68" t="s">
        <v>355</v>
      </c>
      <c r="I3" s="68" t="s">
        <v>498</v>
      </c>
      <c r="J3" s="68" t="s">
        <v>498</v>
      </c>
      <c r="K3" s="68" t="s">
        <v>367</v>
      </c>
      <c r="L3" s="122">
        <v>400000000</v>
      </c>
      <c r="M3" s="72" t="s">
        <v>360</v>
      </c>
      <c r="N3" s="68">
        <v>7</v>
      </c>
      <c r="O3" s="68" t="s">
        <v>510</v>
      </c>
      <c r="P3" s="72" t="s">
        <v>231</v>
      </c>
      <c r="Q3" s="68" t="s">
        <v>517</v>
      </c>
      <c r="R3" s="8"/>
      <c r="S3" s="7"/>
    </row>
    <row r="4" spans="2:19" ht="76.5" customHeight="1" thickBot="1" x14ac:dyDescent="0.3">
      <c r="B4" s="64">
        <v>2</v>
      </c>
      <c r="C4" s="65" t="s">
        <v>350</v>
      </c>
      <c r="D4" s="66">
        <v>2023002470002</v>
      </c>
      <c r="E4" s="67" t="s">
        <v>52</v>
      </c>
      <c r="F4" s="68" t="s">
        <v>351</v>
      </c>
      <c r="G4" s="68" t="s">
        <v>990</v>
      </c>
      <c r="H4" s="72" t="s">
        <v>349</v>
      </c>
      <c r="I4" s="123" t="s">
        <v>348</v>
      </c>
      <c r="J4" s="123" t="s">
        <v>348</v>
      </c>
      <c r="K4" s="123" t="s">
        <v>367</v>
      </c>
      <c r="L4" s="122">
        <v>679057413</v>
      </c>
      <c r="M4" s="72" t="s">
        <v>360</v>
      </c>
      <c r="N4" s="68">
        <v>1</v>
      </c>
      <c r="O4" s="68" t="s">
        <v>511</v>
      </c>
      <c r="P4" s="72" t="s">
        <v>231</v>
      </c>
      <c r="Q4" s="68" t="s">
        <v>518</v>
      </c>
      <c r="R4" s="8"/>
      <c r="S4" s="7"/>
    </row>
    <row r="5" spans="2:19" ht="102" customHeight="1" thickBot="1" x14ac:dyDescent="0.3">
      <c r="B5" s="64">
        <v>3</v>
      </c>
      <c r="C5" s="64" t="s">
        <v>350</v>
      </c>
      <c r="D5" s="66">
        <v>2023002470003</v>
      </c>
      <c r="E5" s="68" t="s">
        <v>353</v>
      </c>
      <c r="F5" s="68" t="s">
        <v>353</v>
      </c>
      <c r="G5" s="68" t="s">
        <v>505</v>
      </c>
      <c r="H5" s="68" t="s">
        <v>505</v>
      </c>
      <c r="I5" s="68" t="s">
        <v>506</v>
      </c>
      <c r="J5" s="68" t="s">
        <v>621</v>
      </c>
      <c r="K5" s="68" t="s">
        <v>367</v>
      </c>
      <c r="L5" s="122">
        <v>16640770682</v>
      </c>
      <c r="M5" s="72" t="s">
        <v>360</v>
      </c>
      <c r="N5" s="68">
        <v>15</v>
      </c>
      <c r="O5" s="68" t="s">
        <v>507</v>
      </c>
      <c r="P5" s="68" t="s">
        <v>368</v>
      </c>
      <c r="Q5" s="68" t="s">
        <v>21</v>
      </c>
      <c r="R5" s="8"/>
      <c r="S5" s="7"/>
    </row>
    <row r="6" spans="2:19" ht="92.25" customHeight="1" thickBot="1" x14ac:dyDescent="0.3">
      <c r="B6" s="64">
        <v>4</v>
      </c>
      <c r="C6" s="64" t="s">
        <v>354</v>
      </c>
      <c r="D6" s="66">
        <v>2023002470004</v>
      </c>
      <c r="E6" s="68" t="s">
        <v>48</v>
      </c>
      <c r="F6" s="68" t="s">
        <v>48</v>
      </c>
      <c r="G6" s="68" t="s">
        <v>355</v>
      </c>
      <c r="H6" s="68" t="s">
        <v>355</v>
      </c>
      <c r="I6" s="68" t="s">
        <v>498</v>
      </c>
      <c r="J6" s="68" t="s">
        <v>662</v>
      </c>
      <c r="K6" s="68" t="s">
        <v>661</v>
      </c>
      <c r="L6" s="122">
        <v>2500000000</v>
      </c>
      <c r="M6" s="72" t="s">
        <v>360</v>
      </c>
      <c r="N6" s="68">
        <v>5</v>
      </c>
      <c r="O6" s="68" t="s">
        <v>504</v>
      </c>
      <c r="P6" s="68" t="s">
        <v>368</v>
      </c>
      <c r="Q6" s="68" t="s">
        <v>21</v>
      </c>
      <c r="R6" s="8"/>
      <c r="S6" s="7"/>
    </row>
    <row r="7" spans="2:19" ht="116.25" customHeight="1" thickBot="1" x14ac:dyDescent="0.3">
      <c r="B7" s="64">
        <v>5</v>
      </c>
      <c r="C7" s="64" t="s">
        <v>350</v>
      </c>
      <c r="D7" s="66">
        <v>2023002470006</v>
      </c>
      <c r="E7" s="68" t="s">
        <v>80</v>
      </c>
      <c r="F7" s="68" t="s">
        <v>80</v>
      </c>
      <c r="G7" s="68" t="s">
        <v>495</v>
      </c>
      <c r="H7" s="68" t="s">
        <v>495</v>
      </c>
      <c r="I7" s="68" t="s">
        <v>659</v>
      </c>
      <c r="J7" s="68" t="s">
        <v>660</v>
      </c>
      <c r="K7" s="68" t="s">
        <v>624</v>
      </c>
      <c r="L7" s="122">
        <v>65000000</v>
      </c>
      <c r="M7" s="72" t="s">
        <v>360</v>
      </c>
      <c r="N7" s="68">
        <v>5</v>
      </c>
      <c r="O7" s="68" t="s">
        <v>503</v>
      </c>
      <c r="P7" s="68" t="s">
        <v>368</v>
      </c>
      <c r="Q7" s="68" t="s">
        <v>21</v>
      </c>
      <c r="R7" s="8"/>
      <c r="S7" s="7"/>
    </row>
    <row r="8" spans="2:19" ht="72.75" customHeight="1" thickBot="1" x14ac:dyDescent="0.3">
      <c r="B8" s="64">
        <v>6</v>
      </c>
      <c r="C8" s="64" t="s">
        <v>350</v>
      </c>
      <c r="D8" s="66">
        <v>2023002470007</v>
      </c>
      <c r="E8" s="68" t="s">
        <v>80</v>
      </c>
      <c r="F8" s="68" t="s">
        <v>80</v>
      </c>
      <c r="G8" s="68" t="s">
        <v>501</v>
      </c>
      <c r="H8" s="68" t="s">
        <v>501</v>
      </c>
      <c r="I8" s="68" t="s">
        <v>622</v>
      </c>
      <c r="J8" s="68" t="s">
        <v>663</v>
      </c>
      <c r="K8" s="68" t="s">
        <v>625</v>
      </c>
      <c r="L8" s="122">
        <v>65226131</v>
      </c>
      <c r="M8" s="72" t="s">
        <v>360</v>
      </c>
      <c r="N8" s="68">
        <v>1</v>
      </c>
      <c r="O8" s="68" t="s">
        <v>1117</v>
      </c>
      <c r="P8" s="68" t="s">
        <v>368</v>
      </c>
      <c r="Q8" s="68" t="s">
        <v>21</v>
      </c>
      <c r="R8" s="8"/>
      <c r="S8" s="7"/>
    </row>
    <row r="9" spans="2:19" ht="98.25" customHeight="1" thickBot="1" x14ac:dyDescent="0.3">
      <c r="B9" s="64">
        <v>7</v>
      </c>
      <c r="C9" s="64" t="s">
        <v>350</v>
      </c>
      <c r="D9" s="66">
        <v>2023002470008</v>
      </c>
      <c r="E9" s="68" t="s">
        <v>80</v>
      </c>
      <c r="F9" s="68" t="s">
        <v>80</v>
      </c>
      <c r="G9" s="68" t="s">
        <v>492</v>
      </c>
      <c r="H9" s="68" t="s">
        <v>492</v>
      </c>
      <c r="I9" s="68" t="s">
        <v>627</v>
      </c>
      <c r="J9" s="68" t="s">
        <v>628</v>
      </c>
      <c r="K9" s="68" t="s">
        <v>626</v>
      </c>
      <c r="L9" s="122">
        <v>26988065</v>
      </c>
      <c r="M9" s="72" t="s">
        <v>360</v>
      </c>
      <c r="N9" s="68">
        <v>1</v>
      </c>
      <c r="O9" s="68" t="s">
        <v>494</v>
      </c>
      <c r="P9" s="68" t="s">
        <v>368</v>
      </c>
      <c r="Q9" s="68" t="s">
        <v>21</v>
      </c>
      <c r="R9" s="8"/>
      <c r="S9" s="7"/>
    </row>
    <row r="10" spans="2:19" ht="104.25" customHeight="1" thickBot="1" x14ac:dyDescent="0.3">
      <c r="B10" s="64">
        <v>8</v>
      </c>
      <c r="C10" s="64" t="s">
        <v>350</v>
      </c>
      <c r="D10" s="66">
        <v>2023002470009</v>
      </c>
      <c r="E10" s="68" t="s">
        <v>80</v>
      </c>
      <c r="F10" s="68" t="s">
        <v>80</v>
      </c>
      <c r="G10" s="68" t="s">
        <v>500</v>
      </c>
      <c r="H10" s="68" t="s">
        <v>500</v>
      </c>
      <c r="I10" s="68" t="s">
        <v>628</v>
      </c>
      <c r="J10" s="68" t="s">
        <v>629</v>
      </c>
      <c r="K10" s="68" t="s">
        <v>630</v>
      </c>
      <c r="L10" s="122">
        <v>41988065</v>
      </c>
      <c r="M10" s="72" t="s">
        <v>360</v>
      </c>
      <c r="N10" s="68">
        <v>1</v>
      </c>
      <c r="O10" s="68" t="s">
        <v>494</v>
      </c>
      <c r="P10" s="68" t="s">
        <v>368</v>
      </c>
      <c r="Q10" s="68" t="s">
        <v>21</v>
      </c>
      <c r="R10" s="8"/>
      <c r="S10" s="7"/>
    </row>
    <row r="11" spans="2:19" ht="100.5" customHeight="1" thickBot="1" x14ac:dyDescent="0.3">
      <c r="B11" s="64">
        <v>9</v>
      </c>
      <c r="C11" s="69" t="s">
        <v>487</v>
      </c>
      <c r="D11" s="70">
        <v>2023002470010</v>
      </c>
      <c r="E11" s="71" t="s">
        <v>153</v>
      </c>
      <c r="F11" s="71" t="s">
        <v>427</v>
      </c>
      <c r="G11" s="71" t="s">
        <v>497</v>
      </c>
      <c r="H11" s="71" t="s">
        <v>497</v>
      </c>
      <c r="I11" s="71" t="s">
        <v>498</v>
      </c>
      <c r="J11" s="124" t="s">
        <v>498</v>
      </c>
      <c r="K11" s="71" t="s">
        <v>367</v>
      </c>
      <c r="L11" s="125">
        <v>215000000</v>
      </c>
      <c r="M11" s="72" t="s">
        <v>360</v>
      </c>
      <c r="N11" s="71">
        <v>6</v>
      </c>
      <c r="O11" s="71" t="s">
        <v>499</v>
      </c>
      <c r="P11" s="71" t="s">
        <v>368</v>
      </c>
      <c r="Q11" s="71" t="s">
        <v>21</v>
      </c>
      <c r="R11" s="8"/>
      <c r="S11" s="7"/>
    </row>
    <row r="12" spans="2:19" ht="113.25" customHeight="1" thickBot="1" x14ac:dyDescent="0.3">
      <c r="B12" s="64">
        <v>10</v>
      </c>
      <c r="C12" s="64" t="s">
        <v>350</v>
      </c>
      <c r="D12" s="66">
        <v>2023002470012</v>
      </c>
      <c r="E12" s="68" t="s">
        <v>525</v>
      </c>
      <c r="F12" s="68" t="s">
        <v>80</v>
      </c>
      <c r="G12" s="68" t="s">
        <v>418</v>
      </c>
      <c r="H12" s="68" t="s">
        <v>526</v>
      </c>
      <c r="I12" s="68" t="s">
        <v>631</v>
      </c>
      <c r="J12" s="68" t="s">
        <v>632</v>
      </c>
      <c r="K12" s="68" t="s">
        <v>633</v>
      </c>
      <c r="L12" s="126">
        <v>655524168</v>
      </c>
      <c r="M12" s="72" t="s">
        <v>360</v>
      </c>
      <c r="N12" s="68">
        <v>2</v>
      </c>
      <c r="O12" s="68" t="s">
        <v>527</v>
      </c>
      <c r="P12" s="68" t="s">
        <v>368</v>
      </c>
      <c r="Q12" s="68" t="s">
        <v>21</v>
      </c>
      <c r="R12" s="8"/>
      <c r="S12" s="7"/>
    </row>
    <row r="13" spans="2:19" ht="137.25" customHeight="1" thickBot="1" x14ac:dyDescent="0.3">
      <c r="B13" s="64">
        <v>11</v>
      </c>
      <c r="C13" s="64" t="s">
        <v>350</v>
      </c>
      <c r="D13" s="66">
        <v>2023002470013</v>
      </c>
      <c r="E13" s="68" t="s">
        <v>528</v>
      </c>
      <c r="F13" s="68" t="s">
        <v>529</v>
      </c>
      <c r="G13" s="68" t="s">
        <v>530</v>
      </c>
      <c r="H13" s="68" t="s">
        <v>531</v>
      </c>
      <c r="I13" s="68" t="s">
        <v>532</v>
      </c>
      <c r="J13" s="68" t="s">
        <v>532</v>
      </c>
      <c r="K13" s="68" t="s">
        <v>367</v>
      </c>
      <c r="L13" s="126">
        <v>149735972</v>
      </c>
      <c r="M13" s="72" t="s">
        <v>360</v>
      </c>
      <c r="N13" s="68">
        <v>1</v>
      </c>
      <c r="O13" s="68" t="s">
        <v>533</v>
      </c>
      <c r="P13" s="68" t="s">
        <v>368</v>
      </c>
      <c r="Q13" s="68" t="s">
        <v>21</v>
      </c>
      <c r="R13" s="8"/>
      <c r="S13" s="7"/>
    </row>
    <row r="14" spans="2:19" ht="104.25" customHeight="1" thickBot="1" x14ac:dyDescent="0.3">
      <c r="B14" s="64">
        <v>12</v>
      </c>
      <c r="C14" s="64" t="s">
        <v>350</v>
      </c>
      <c r="D14" s="66">
        <v>2023002470017</v>
      </c>
      <c r="E14" s="68" t="s">
        <v>380</v>
      </c>
      <c r="F14" s="68" t="s">
        <v>534</v>
      </c>
      <c r="G14" s="68" t="s">
        <v>535</v>
      </c>
      <c r="H14" s="68" t="s">
        <v>535</v>
      </c>
      <c r="I14" s="68" t="s">
        <v>536</v>
      </c>
      <c r="J14" s="68" t="s">
        <v>536</v>
      </c>
      <c r="K14" s="68" t="s">
        <v>634</v>
      </c>
      <c r="L14" s="126">
        <v>1844424200</v>
      </c>
      <c r="M14" s="72" t="s">
        <v>360</v>
      </c>
      <c r="N14" s="68">
        <v>1</v>
      </c>
      <c r="O14" s="68" t="s">
        <v>537</v>
      </c>
      <c r="P14" s="68" t="s">
        <v>368</v>
      </c>
      <c r="Q14" s="68" t="s">
        <v>21</v>
      </c>
      <c r="R14" s="8"/>
      <c r="S14" s="7"/>
    </row>
    <row r="15" spans="2:19" ht="115.5" customHeight="1" thickBot="1" x14ac:dyDescent="0.3">
      <c r="B15" s="64">
        <v>13</v>
      </c>
      <c r="C15" s="64" t="s">
        <v>487</v>
      </c>
      <c r="D15" s="66">
        <v>2023002470020</v>
      </c>
      <c r="E15" s="68" t="s">
        <v>570</v>
      </c>
      <c r="F15" s="68" t="s">
        <v>571</v>
      </c>
      <c r="G15" s="68" t="s">
        <v>1112</v>
      </c>
      <c r="H15" s="68" t="s">
        <v>1112</v>
      </c>
      <c r="I15" s="68" t="s">
        <v>636</v>
      </c>
      <c r="J15" s="68" t="s">
        <v>637</v>
      </c>
      <c r="K15" s="68" t="s">
        <v>635</v>
      </c>
      <c r="L15" s="126">
        <v>2000000000</v>
      </c>
      <c r="M15" s="72" t="s">
        <v>360</v>
      </c>
      <c r="N15" s="68">
        <v>1</v>
      </c>
      <c r="O15" s="68" t="s">
        <v>545</v>
      </c>
      <c r="P15" s="68" t="s">
        <v>368</v>
      </c>
      <c r="Q15" s="68" t="s">
        <v>21</v>
      </c>
      <c r="R15" s="8"/>
      <c r="S15" s="7"/>
    </row>
    <row r="16" spans="2:19" ht="266.25" customHeight="1" thickBot="1" x14ac:dyDescent="0.3">
      <c r="B16" s="64">
        <v>14</v>
      </c>
      <c r="C16" s="64" t="s">
        <v>350</v>
      </c>
      <c r="D16" s="66">
        <v>2023002470021</v>
      </c>
      <c r="E16" s="68" t="s">
        <v>353</v>
      </c>
      <c r="F16" s="68" t="s">
        <v>538</v>
      </c>
      <c r="G16" s="68" t="s">
        <v>539</v>
      </c>
      <c r="H16" s="68" t="s">
        <v>539</v>
      </c>
      <c r="I16" s="68" t="s">
        <v>540</v>
      </c>
      <c r="J16" s="68" t="s">
        <v>540</v>
      </c>
      <c r="K16" s="68" t="s">
        <v>638</v>
      </c>
      <c r="L16" s="126">
        <v>7875642025</v>
      </c>
      <c r="M16" s="72" t="s">
        <v>360</v>
      </c>
      <c r="N16" s="68">
        <v>1</v>
      </c>
      <c r="O16" s="68" t="s">
        <v>541</v>
      </c>
      <c r="P16" s="68" t="s">
        <v>368</v>
      </c>
      <c r="Q16" s="68" t="s">
        <v>21</v>
      </c>
      <c r="R16" s="8"/>
      <c r="S16" s="7"/>
    </row>
    <row r="17" spans="2:23" ht="132.75" customHeight="1" thickBot="1" x14ac:dyDescent="0.3">
      <c r="B17" s="64">
        <v>15</v>
      </c>
      <c r="C17" s="64" t="s">
        <v>398</v>
      </c>
      <c r="D17" s="66">
        <v>2023002470023</v>
      </c>
      <c r="E17" s="68" t="s">
        <v>57</v>
      </c>
      <c r="F17" s="68" t="s">
        <v>427</v>
      </c>
      <c r="G17" s="68" t="s">
        <v>542</v>
      </c>
      <c r="H17" s="68" t="s">
        <v>542</v>
      </c>
      <c r="I17" s="68" t="s">
        <v>532</v>
      </c>
      <c r="J17" s="68" t="s">
        <v>532</v>
      </c>
      <c r="K17" s="68" t="s">
        <v>639</v>
      </c>
      <c r="L17" s="126">
        <v>3775000000</v>
      </c>
      <c r="M17" s="72" t="s">
        <v>360</v>
      </c>
      <c r="N17" s="68">
        <v>2</v>
      </c>
      <c r="O17" s="68" t="s">
        <v>541</v>
      </c>
      <c r="P17" s="68" t="s">
        <v>368</v>
      </c>
      <c r="Q17" s="68" t="s">
        <v>21</v>
      </c>
      <c r="R17" s="8"/>
      <c r="S17" s="7"/>
    </row>
    <row r="18" spans="2:23" ht="69" customHeight="1" thickBot="1" x14ac:dyDescent="0.3">
      <c r="B18" s="64">
        <v>16</v>
      </c>
      <c r="C18" s="65" t="s">
        <v>354</v>
      </c>
      <c r="D18" s="66">
        <v>2023002470026</v>
      </c>
      <c r="E18" s="67" t="s">
        <v>548</v>
      </c>
      <c r="F18" s="68" t="s">
        <v>549</v>
      </c>
      <c r="G18" s="72" t="s">
        <v>547</v>
      </c>
      <c r="H18" s="68" t="s">
        <v>547</v>
      </c>
      <c r="I18" s="123" t="s">
        <v>431</v>
      </c>
      <c r="J18" s="123" t="s">
        <v>431</v>
      </c>
      <c r="K18" s="123" t="s">
        <v>640</v>
      </c>
      <c r="L18" s="122">
        <v>2517000000</v>
      </c>
      <c r="M18" s="72" t="s">
        <v>360</v>
      </c>
      <c r="N18" s="68">
        <v>1</v>
      </c>
      <c r="O18" s="68" t="s">
        <v>148</v>
      </c>
      <c r="P18" s="72" t="s">
        <v>368</v>
      </c>
      <c r="Q18" s="68" t="s">
        <v>65</v>
      </c>
      <c r="R18" s="8"/>
      <c r="S18" s="7"/>
    </row>
    <row r="19" spans="2:23" ht="123.75" customHeight="1" thickBot="1" x14ac:dyDescent="0.3">
      <c r="B19" s="64">
        <v>17</v>
      </c>
      <c r="C19" s="65" t="s">
        <v>350</v>
      </c>
      <c r="D19" s="66">
        <v>2023002470028</v>
      </c>
      <c r="E19" s="67" t="s">
        <v>555</v>
      </c>
      <c r="F19" s="68" t="s">
        <v>171</v>
      </c>
      <c r="G19" s="72" t="s">
        <v>556</v>
      </c>
      <c r="H19" s="68" t="s">
        <v>557</v>
      </c>
      <c r="I19" s="123" t="s">
        <v>641</v>
      </c>
      <c r="J19" s="123" t="s">
        <v>642</v>
      </c>
      <c r="K19" s="123" t="s">
        <v>633</v>
      </c>
      <c r="L19" s="122">
        <v>34187804607</v>
      </c>
      <c r="M19" s="72" t="s">
        <v>360</v>
      </c>
      <c r="N19" s="68">
        <v>1</v>
      </c>
      <c r="O19" s="68" t="s">
        <v>541</v>
      </c>
      <c r="P19" s="72" t="s">
        <v>368</v>
      </c>
      <c r="Q19" s="68" t="s">
        <v>65</v>
      </c>
      <c r="R19" s="8"/>
      <c r="S19" s="7"/>
    </row>
    <row r="20" spans="2:23" ht="118.5" customHeight="1" thickBot="1" x14ac:dyDescent="0.3">
      <c r="B20" s="64">
        <v>18</v>
      </c>
      <c r="C20" s="65" t="s">
        <v>398</v>
      </c>
      <c r="D20" s="66">
        <v>2023002470029</v>
      </c>
      <c r="E20" s="67" t="s">
        <v>561</v>
      </c>
      <c r="F20" s="68" t="s">
        <v>369</v>
      </c>
      <c r="G20" s="72" t="s">
        <v>559</v>
      </c>
      <c r="H20" s="68" t="s">
        <v>560</v>
      </c>
      <c r="I20" s="123" t="s">
        <v>562</v>
      </c>
      <c r="J20" s="123" t="s">
        <v>562</v>
      </c>
      <c r="K20" s="123" t="s">
        <v>633</v>
      </c>
      <c r="L20" s="122">
        <v>1220999170.04</v>
      </c>
      <c r="M20" s="72" t="s">
        <v>360</v>
      </c>
      <c r="N20" s="68">
        <v>1</v>
      </c>
      <c r="O20" s="68" t="s">
        <v>203</v>
      </c>
      <c r="P20" s="72" t="s">
        <v>368</v>
      </c>
      <c r="Q20" s="68" t="s">
        <v>65</v>
      </c>
      <c r="R20" s="8"/>
      <c r="S20" s="7"/>
    </row>
    <row r="21" spans="2:23" ht="123" customHeight="1" thickBot="1" x14ac:dyDescent="0.3">
      <c r="B21" s="66">
        <v>19</v>
      </c>
      <c r="C21" s="66" t="s">
        <v>398</v>
      </c>
      <c r="D21" s="66">
        <v>2023002470030</v>
      </c>
      <c r="E21" s="67" t="s">
        <v>423</v>
      </c>
      <c r="F21" s="68" t="s">
        <v>443</v>
      </c>
      <c r="G21" s="72" t="s">
        <v>584</v>
      </c>
      <c r="H21" s="68" t="s">
        <v>584</v>
      </c>
      <c r="I21" s="123" t="s">
        <v>643</v>
      </c>
      <c r="J21" s="123" t="s">
        <v>632</v>
      </c>
      <c r="K21" s="123" t="s">
        <v>624</v>
      </c>
      <c r="L21" s="122">
        <v>256260000</v>
      </c>
      <c r="M21" s="72" t="s">
        <v>360</v>
      </c>
      <c r="N21" s="68">
        <v>1</v>
      </c>
      <c r="O21" s="68" t="s">
        <v>583</v>
      </c>
      <c r="P21" s="68" t="s">
        <v>368</v>
      </c>
      <c r="Q21" s="68" t="s">
        <v>21</v>
      </c>
      <c r="R21" s="10"/>
      <c r="S21" s="7"/>
    </row>
    <row r="22" spans="2:23" ht="121.5" customHeight="1" thickBot="1" x14ac:dyDescent="0.3">
      <c r="B22" s="66">
        <v>20</v>
      </c>
      <c r="C22" s="66" t="s">
        <v>350</v>
      </c>
      <c r="D22" s="66">
        <v>2023002470031</v>
      </c>
      <c r="E22" s="67" t="s">
        <v>380</v>
      </c>
      <c r="F22" s="68" t="s">
        <v>586</v>
      </c>
      <c r="G22" s="72" t="s">
        <v>585</v>
      </c>
      <c r="H22" s="68" t="s">
        <v>585</v>
      </c>
      <c r="I22" s="123" t="s">
        <v>644</v>
      </c>
      <c r="J22" s="123" t="s">
        <v>645</v>
      </c>
      <c r="K22" s="123" t="s">
        <v>646</v>
      </c>
      <c r="L22" s="122">
        <v>2233775561</v>
      </c>
      <c r="M22" s="72" t="s">
        <v>360</v>
      </c>
      <c r="N22" s="68">
        <v>2</v>
      </c>
      <c r="O22" s="68" t="s">
        <v>588</v>
      </c>
      <c r="P22" s="68" t="s">
        <v>368</v>
      </c>
      <c r="Q22" s="68" t="s">
        <v>21</v>
      </c>
      <c r="R22" s="10"/>
      <c r="S22" s="7"/>
    </row>
    <row r="23" spans="2:23" ht="101.25" customHeight="1" thickBot="1" x14ac:dyDescent="0.3">
      <c r="B23" s="66">
        <v>22</v>
      </c>
      <c r="C23" s="65" t="s">
        <v>350</v>
      </c>
      <c r="D23" s="66">
        <v>2023002470032</v>
      </c>
      <c r="E23" s="67" t="s">
        <v>215</v>
      </c>
      <c r="F23" s="68" t="s">
        <v>362</v>
      </c>
      <c r="G23" s="72" t="s">
        <v>604</v>
      </c>
      <c r="H23" s="68" t="s">
        <v>605</v>
      </c>
      <c r="I23" s="123" t="s">
        <v>606</v>
      </c>
      <c r="J23" s="123" t="s">
        <v>606</v>
      </c>
      <c r="K23" s="123" t="s">
        <v>647</v>
      </c>
      <c r="L23" s="122">
        <v>842223912</v>
      </c>
      <c r="M23" s="72" t="s">
        <v>360</v>
      </c>
      <c r="N23" s="68">
        <v>2</v>
      </c>
      <c r="O23" s="68" t="s">
        <v>1116</v>
      </c>
      <c r="P23" s="68" t="s">
        <v>368</v>
      </c>
      <c r="Q23" s="68" t="s">
        <v>21</v>
      </c>
      <c r="R23" s="10"/>
      <c r="S23" s="7"/>
    </row>
    <row r="24" spans="2:23" ht="125.25" customHeight="1" thickBot="1" x14ac:dyDescent="0.3">
      <c r="B24" s="66">
        <v>23</v>
      </c>
      <c r="C24" s="65" t="s">
        <v>350</v>
      </c>
      <c r="D24" s="66">
        <v>2023002470033</v>
      </c>
      <c r="E24" s="67" t="s">
        <v>608</v>
      </c>
      <c r="F24" s="68" t="s">
        <v>609</v>
      </c>
      <c r="G24" s="72" t="s">
        <v>610</v>
      </c>
      <c r="H24" s="68" t="s">
        <v>557</v>
      </c>
      <c r="I24" s="123" t="s">
        <v>532</v>
      </c>
      <c r="J24" s="123" t="s">
        <v>532</v>
      </c>
      <c r="K24" s="123" t="s">
        <v>367</v>
      </c>
      <c r="L24" s="122">
        <v>11999827125</v>
      </c>
      <c r="M24" s="72" t="s">
        <v>360</v>
      </c>
      <c r="N24" s="68">
        <v>2</v>
      </c>
      <c r="O24" s="68" t="s">
        <v>611</v>
      </c>
      <c r="P24" s="68" t="s">
        <v>368</v>
      </c>
      <c r="Q24" s="68" t="s">
        <v>21</v>
      </c>
      <c r="R24" s="10"/>
      <c r="S24" s="7"/>
    </row>
    <row r="25" spans="2:23" ht="72" thickBot="1" x14ac:dyDescent="0.3">
      <c r="B25" s="66">
        <v>24</v>
      </c>
      <c r="C25" s="65" t="s">
        <v>350</v>
      </c>
      <c r="D25" s="66">
        <v>2023002470034</v>
      </c>
      <c r="E25" s="67" t="s">
        <v>80</v>
      </c>
      <c r="F25" s="68" t="s">
        <v>614</v>
      </c>
      <c r="G25" s="72" t="s">
        <v>1127</v>
      </c>
      <c r="H25" s="68" t="s">
        <v>615</v>
      </c>
      <c r="I25" s="123" t="s">
        <v>613</v>
      </c>
      <c r="J25" s="123" t="s">
        <v>613</v>
      </c>
      <c r="K25" s="123" t="s">
        <v>648</v>
      </c>
      <c r="L25" s="122">
        <v>36988000</v>
      </c>
      <c r="M25" s="72" t="s">
        <v>360</v>
      </c>
      <c r="N25" s="68">
        <v>1</v>
      </c>
      <c r="O25" s="68" t="s">
        <v>616</v>
      </c>
      <c r="P25" s="68" t="s">
        <v>368</v>
      </c>
      <c r="Q25" s="68" t="s">
        <v>21</v>
      </c>
      <c r="R25" s="10"/>
      <c r="S25" s="7"/>
    </row>
    <row r="26" spans="2:23" ht="109.5" customHeight="1" thickBot="1" x14ac:dyDescent="0.3">
      <c r="B26" s="66">
        <v>25</v>
      </c>
      <c r="C26" s="65" t="s">
        <v>350</v>
      </c>
      <c r="D26" s="66">
        <v>2023002470035</v>
      </c>
      <c r="E26" s="66" t="s">
        <v>80</v>
      </c>
      <c r="F26" s="68" t="s">
        <v>614</v>
      </c>
      <c r="G26" s="72" t="s">
        <v>617</v>
      </c>
      <c r="H26" s="68" t="s">
        <v>618</v>
      </c>
      <c r="I26" s="123" t="s">
        <v>357</v>
      </c>
      <c r="J26" s="123" t="s">
        <v>357</v>
      </c>
      <c r="K26" s="123" t="s">
        <v>367</v>
      </c>
      <c r="L26" s="122">
        <v>977945174.98000002</v>
      </c>
      <c r="M26" s="123" t="s">
        <v>360</v>
      </c>
      <c r="N26" s="127">
        <v>2</v>
      </c>
      <c r="O26" s="68" t="s">
        <v>619</v>
      </c>
      <c r="P26" s="68" t="s">
        <v>368</v>
      </c>
      <c r="Q26" s="68" t="s">
        <v>21</v>
      </c>
      <c r="R26" s="10"/>
      <c r="S26" s="7"/>
      <c r="T26" s="6"/>
      <c r="U26" s="6"/>
      <c r="V26" s="30"/>
      <c r="W26" s="30"/>
    </row>
    <row r="27" spans="2:23" ht="69.75" customHeight="1" thickBot="1" x14ac:dyDescent="0.3">
      <c r="B27" s="64">
        <v>26</v>
      </c>
      <c r="C27" s="65" t="s">
        <v>211</v>
      </c>
      <c r="D27" s="66">
        <v>2023002470036</v>
      </c>
      <c r="E27" s="67" t="s">
        <v>71</v>
      </c>
      <c r="F27" s="68" t="s">
        <v>665</v>
      </c>
      <c r="G27" s="72" t="s">
        <v>656</v>
      </c>
      <c r="H27" s="68" t="s">
        <v>657</v>
      </c>
      <c r="I27" s="123" t="s">
        <v>357</v>
      </c>
      <c r="J27" s="123" t="s">
        <v>357</v>
      </c>
      <c r="K27" s="123" t="s">
        <v>367</v>
      </c>
      <c r="L27" s="122">
        <v>906965598</v>
      </c>
      <c r="M27" s="72" t="s">
        <v>360</v>
      </c>
      <c r="N27" s="68">
        <v>1</v>
      </c>
      <c r="O27" s="68" t="s">
        <v>658</v>
      </c>
      <c r="P27" s="68" t="s">
        <v>368</v>
      </c>
      <c r="Q27" s="68" t="s">
        <v>21</v>
      </c>
      <c r="R27" s="10"/>
      <c r="S27" s="7"/>
      <c r="T27" s="30"/>
      <c r="U27" s="30"/>
      <c r="V27" s="30"/>
    </row>
    <row r="28" spans="2:23" ht="100.5" thickBot="1" x14ac:dyDescent="0.3">
      <c r="B28" s="64">
        <v>27</v>
      </c>
      <c r="C28" s="65" t="s">
        <v>350</v>
      </c>
      <c r="D28" s="66">
        <v>2023002470037</v>
      </c>
      <c r="E28" s="68" t="s">
        <v>986</v>
      </c>
      <c r="F28" s="68" t="s">
        <v>665</v>
      </c>
      <c r="G28" s="72" t="s">
        <v>422</v>
      </c>
      <c r="H28" s="68" t="s">
        <v>987</v>
      </c>
      <c r="I28" s="123" t="s">
        <v>431</v>
      </c>
      <c r="J28" s="123" t="s">
        <v>989</v>
      </c>
      <c r="K28" s="122" t="s">
        <v>367</v>
      </c>
      <c r="L28" s="122">
        <v>349952438</v>
      </c>
      <c r="M28" s="68" t="s">
        <v>360</v>
      </c>
      <c r="N28" s="68">
        <v>3</v>
      </c>
      <c r="O28" s="68" t="s">
        <v>988</v>
      </c>
      <c r="P28" s="68" t="s">
        <v>368</v>
      </c>
      <c r="Q28" s="68" t="s">
        <v>21</v>
      </c>
      <c r="R28" s="10"/>
      <c r="S28" s="7"/>
      <c r="T28" s="30"/>
      <c r="U28" s="30"/>
      <c r="V28" s="30"/>
    </row>
    <row r="29" spans="2:23" ht="132.75" customHeight="1" thickBot="1" x14ac:dyDescent="0.3">
      <c r="B29" s="64">
        <v>28</v>
      </c>
      <c r="C29" s="65" t="s">
        <v>350</v>
      </c>
      <c r="D29" s="66">
        <v>2023002470038</v>
      </c>
      <c r="E29" s="67" t="s">
        <v>48</v>
      </c>
      <c r="F29" s="68" t="s">
        <v>1090</v>
      </c>
      <c r="G29" s="72" t="s">
        <v>1091</v>
      </c>
      <c r="H29" s="68" t="s">
        <v>1092</v>
      </c>
      <c r="I29" s="123" t="s">
        <v>1087</v>
      </c>
      <c r="J29" s="123" t="s">
        <v>1088</v>
      </c>
      <c r="K29" s="122" t="s">
        <v>1080</v>
      </c>
      <c r="L29" s="122">
        <v>74940000</v>
      </c>
      <c r="M29" s="68" t="s">
        <v>360</v>
      </c>
      <c r="N29" s="68">
        <v>1</v>
      </c>
      <c r="O29" s="128" t="s">
        <v>1093</v>
      </c>
      <c r="P29" s="68" t="s">
        <v>368</v>
      </c>
      <c r="Q29" s="68" t="s">
        <v>21</v>
      </c>
      <c r="R29" s="30"/>
      <c r="S29" s="30"/>
      <c r="T29" s="30"/>
      <c r="U29" s="30"/>
      <c r="V29" s="30"/>
    </row>
    <row r="30" spans="2:23" ht="84.75" customHeight="1" thickBot="1" x14ac:dyDescent="0.3">
      <c r="B30" s="64">
        <v>29</v>
      </c>
      <c r="C30" s="65" t="s">
        <v>664</v>
      </c>
      <c r="D30" s="66">
        <v>2022002470014</v>
      </c>
      <c r="E30" s="67" t="s">
        <v>217</v>
      </c>
      <c r="F30" s="68" t="s">
        <v>149</v>
      </c>
      <c r="G30" s="72" t="s">
        <v>150</v>
      </c>
      <c r="H30" s="68" t="s">
        <v>151</v>
      </c>
      <c r="I30" s="123" t="s">
        <v>649</v>
      </c>
      <c r="J30" s="123" t="s">
        <v>650</v>
      </c>
      <c r="K30" s="123" t="s">
        <v>651</v>
      </c>
      <c r="L30" s="129">
        <v>11946499622</v>
      </c>
      <c r="M30" s="72" t="s">
        <v>360</v>
      </c>
      <c r="N30" s="68">
        <v>2</v>
      </c>
      <c r="O30" s="68" t="s">
        <v>152</v>
      </c>
      <c r="P30" s="68" t="s">
        <v>368</v>
      </c>
      <c r="Q30" s="68" t="s">
        <v>21</v>
      </c>
    </row>
    <row r="31" spans="2:23" ht="43.5" thickBot="1" x14ac:dyDescent="0.3">
      <c r="B31" s="64">
        <v>30</v>
      </c>
      <c r="C31" s="65" t="s">
        <v>350</v>
      </c>
      <c r="D31" s="66">
        <v>2022002470025</v>
      </c>
      <c r="E31" s="67" t="s">
        <v>217</v>
      </c>
      <c r="F31" s="68" t="s">
        <v>149</v>
      </c>
      <c r="G31" s="72" t="s">
        <v>164</v>
      </c>
      <c r="H31" s="68" t="s">
        <v>165</v>
      </c>
      <c r="I31" s="123" t="s">
        <v>653</v>
      </c>
      <c r="J31" s="123" t="s">
        <v>654</v>
      </c>
      <c r="K31" s="123" t="s">
        <v>652</v>
      </c>
      <c r="L31" s="122">
        <v>8052558345</v>
      </c>
      <c r="M31" s="72" t="s">
        <v>360</v>
      </c>
      <c r="N31" s="68">
        <v>1</v>
      </c>
      <c r="O31" s="68" t="s">
        <v>166</v>
      </c>
      <c r="P31" s="68" t="s">
        <v>368</v>
      </c>
      <c r="Q31" s="68" t="s">
        <v>21</v>
      </c>
    </row>
    <row r="32" spans="2:23" ht="43.5" thickBot="1" x14ac:dyDescent="0.3">
      <c r="B32" s="64">
        <v>31</v>
      </c>
      <c r="C32" s="66" t="s">
        <v>350</v>
      </c>
      <c r="D32" s="66">
        <v>2023002470039</v>
      </c>
      <c r="E32" s="65" t="s">
        <v>1115</v>
      </c>
      <c r="F32" s="68" t="s">
        <v>1099</v>
      </c>
      <c r="G32" s="72" t="s">
        <v>1100</v>
      </c>
      <c r="H32" s="68" t="s">
        <v>1101</v>
      </c>
      <c r="I32" s="123" t="s">
        <v>1102</v>
      </c>
      <c r="J32" s="123" t="s">
        <v>1103</v>
      </c>
      <c r="K32" s="130" t="s">
        <v>648</v>
      </c>
      <c r="L32" s="122">
        <v>6177161049</v>
      </c>
      <c r="M32" s="72" t="s">
        <v>360</v>
      </c>
      <c r="N32" s="68">
        <v>1</v>
      </c>
      <c r="O32" s="128" t="s">
        <v>159</v>
      </c>
      <c r="P32" s="72" t="s">
        <v>368</v>
      </c>
      <c r="Q32" s="68" t="s">
        <v>21</v>
      </c>
    </row>
    <row r="33" spans="11:12" x14ac:dyDescent="0.25">
      <c r="K33" s="110" t="s">
        <v>565</v>
      </c>
      <c r="L33" s="78">
        <f>SUM(L3:L31)</f>
        <v>112538096274.01999</v>
      </c>
    </row>
  </sheetData>
  <autoFilter ref="D1:D31"/>
  <pageMargins left="0.70866141732283472" right="0.70866141732283472" top="0.74803149606299213" bottom="0.74803149606299213" header="0.31496062992125984" footer="0.31496062992125984"/>
  <pageSetup scale="40" fitToWidth="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5"/>
  <sheetViews>
    <sheetView workbookViewId="0">
      <selection activeCell="C2" sqref="C2"/>
    </sheetView>
  </sheetViews>
  <sheetFormatPr baseColWidth="10" defaultRowHeight="15" x14ac:dyDescent="0.25"/>
  <cols>
    <col min="2" max="2" width="39" customWidth="1"/>
    <col min="3" max="3" width="21.7109375" customWidth="1"/>
    <col min="4" max="4" width="24.5703125" customWidth="1"/>
    <col min="7" max="7" width="31" customWidth="1"/>
    <col min="8" max="8" width="14.7109375" customWidth="1"/>
    <col min="10" max="10" width="26.42578125" customWidth="1"/>
  </cols>
  <sheetData>
    <row r="1" spans="2:11" x14ac:dyDescent="0.25">
      <c r="B1" s="36" t="s">
        <v>592</v>
      </c>
      <c r="C1" s="36" t="s">
        <v>593</v>
      </c>
      <c r="D1" s="36" t="s">
        <v>594</v>
      </c>
      <c r="G1" s="156"/>
      <c r="H1" s="156"/>
      <c r="I1" s="156"/>
    </row>
    <row r="2" spans="2:11" ht="27.75" customHeight="1" x14ac:dyDescent="0.25">
      <c r="B2" s="36" t="s">
        <v>575</v>
      </c>
      <c r="C2" s="35">
        <v>140</v>
      </c>
      <c r="D2" s="60" t="e">
        <f>'PROYECTOS 2020-2023'!#REF!</f>
        <v>#REF!</v>
      </c>
      <c r="G2" s="49"/>
      <c r="H2" s="49"/>
      <c r="I2" s="49"/>
    </row>
    <row r="3" spans="2:11" ht="20.25" customHeight="1" x14ac:dyDescent="0.25">
      <c r="B3" s="36" t="s">
        <v>574</v>
      </c>
      <c r="C3" s="35">
        <v>31</v>
      </c>
      <c r="D3" s="60">
        <f>PROYECTOS2023!L33</f>
        <v>112538096274.01999</v>
      </c>
      <c r="G3" s="50"/>
      <c r="H3" s="41"/>
      <c r="I3" s="51"/>
      <c r="J3" s="37"/>
      <c r="K3" s="41"/>
    </row>
    <row r="4" spans="2:11" x14ac:dyDescent="0.25">
      <c r="G4" s="50"/>
      <c r="H4" s="41"/>
      <c r="I4" s="51"/>
      <c r="J4" s="37"/>
      <c r="K4" s="41"/>
    </row>
    <row r="5" spans="2:11" x14ac:dyDescent="0.25">
      <c r="G5" s="52"/>
      <c r="H5" s="41"/>
      <c r="I5" s="37"/>
    </row>
    <row r="21" spans="2:4" x14ac:dyDescent="0.25">
      <c r="B21" s="157"/>
      <c r="C21" s="157"/>
      <c r="D21" s="157"/>
    </row>
    <row r="22" spans="2:4" x14ac:dyDescent="0.25">
      <c r="B22" s="49"/>
      <c r="C22" s="49"/>
      <c r="D22" s="53"/>
    </row>
    <row r="23" spans="2:4" x14ac:dyDescent="0.25">
      <c r="B23" s="49"/>
      <c r="C23" s="54"/>
      <c r="D23" s="41"/>
    </row>
    <row r="24" spans="2:4" x14ac:dyDescent="0.25">
      <c r="B24" s="49"/>
      <c r="C24" s="54"/>
      <c r="D24" s="41"/>
    </row>
    <row r="25" spans="2:4" x14ac:dyDescent="0.25">
      <c r="B25" s="49"/>
      <c r="C25" s="54"/>
      <c r="D25" s="41"/>
    </row>
  </sheetData>
  <mergeCells count="2">
    <mergeCell ref="G1:I1"/>
    <mergeCell ref="B21:D2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64"/>
  <sheetViews>
    <sheetView zoomScale="70" zoomScaleNormal="70" workbookViewId="0">
      <selection activeCell="L3" sqref="L3"/>
    </sheetView>
  </sheetViews>
  <sheetFormatPr baseColWidth="10" defaultRowHeight="15" x14ac:dyDescent="0.25"/>
  <cols>
    <col min="3" max="3" width="18.5703125" customWidth="1"/>
    <col min="4" max="4" width="21.140625" customWidth="1"/>
    <col min="6" max="6" width="12.85546875" customWidth="1"/>
    <col min="7" max="7" width="17.5703125" customWidth="1"/>
    <col min="8" max="8" width="38.28515625" customWidth="1"/>
    <col min="9" max="9" width="27.85546875" customWidth="1"/>
    <col min="10" max="10" width="23.140625" customWidth="1"/>
    <col min="11" max="11" width="33.5703125" bestFit="1" customWidth="1"/>
    <col min="12" max="12" width="37.85546875" bestFit="1" customWidth="1"/>
    <col min="13" max="13" width="37.85546875" customWidth="1"/>
    <col min="14" max="14" width="34" customWidth="1"/>
    <col min="15" max="15" width="39.7109375" customWidth="1"/>
    <col min="16" max="16" width="41.85546875" customWidth="1"/>
    <col min="17" max="17" width="12.85546875" customWidth="1"/>
    <col min="18" max="18" width="58.140625" customWidth="1"/>
  </cols>
  <sheetData>
    <row r="2" spans="2:18" ht="15.75" thickBot="1" x14ac:dyDescent="0.3">
      <c r="B2" s="74" t="s">
        <v>0</v>
      </c>
      <c r="C2" s="75" t="s">
        <v>212</v>
      </c>
      <c r="D2" s="75" t="s">
        <v>1</v>
      </c>
      <c r="E2" s="76" t="s">
        <v>581</v>
      </c>
      <c r="F2" s="76" t="s">
        <v>2</v>
      </c>
      <c r="G2" s="75" t="s">
        <v>3</v>
      </c>
      <c r="H2" s="76" t="s">
        <v>4</v>
      </c>
      <c r="I2" s="75" t="s">
        <v>5</v>
      </c>
      <c r="J2" s="75" t="s">
        <v>236</v>
      </c>
      <c r="K2" s="75" t="s">
        <v>620</v>
      </c>
      <c r="L2" s="75" t="s">
        <v>623</v>
      </c>
      <c r="M2" s="75" t="s">
        <v>6</v>
      </c>
      <c r="N2" s="75" t="s">
        <v>7</v>
      </c>
      <c r="O2" s="75" t="s">
        <v>8</v>
      </c>
      <c r="P2" s="75" t="s">
        <v>9</v>
      </c>
      <c r="Q2" s="74" t="s">
        <v>10</v>
      </c>
      <c r="R2" s="74" t="s">
        <v>11</v>
      </c>
    </row>
    <row r="3" spans="2:18" ht="198" customHeight="1" thickBot="1" x14ac:dyDescent="0.3">
      <c r="B3" s="73">
        <v>1</v>
      </c>
      <c r="C3" s="32" t="s">
        <v>211</v>
      </c>
      <c r="D3" s="9">
        <v>2022002470015</v>
      </c>
      <c r="E3" s="48">
        <v>2022</v>
      </c>
      <c r="F3" s="10" t="s">
        <v>52</v>
      </c>
      <c r="G3" s="7" t="s">
        <v>44</v>
      </c>
      <c r="H3" s="7" t="s">
        <v>261</v>
      </c>
      <c r="I3" s="8" t="s">
        <v>282</v>
      </c>
      <c r="J3" s="12" t="s">
        <v>431</v>
      </c>
      <c r="K3" s="12" t="s">
        <v>991</v>
      </c>
      <c r="L3" s="12" t="s">
        <v>1113</v>
      </c>
      <c r="M3" s="11">
        <v>1858294757</v>
      </c>
      <c r="N3" s="8" t="s">
        <v>360</v>
      </c>
      <c r="O3" s="7">
        <v>3</v>
      </c>
      <c r="P3" s="7" t="s">
        <v>386</v>
      </c>
      <c r="Q3" s="8" t="s">
        <v>231</v>
      </c>
      <c r="R3" s="7" t="s">
        <v>65</v>
      </c>
    </row>
    <row r="4" spans="2:18" ht="118.5" customHeight="1" thickBot="1" x14ac:dyDescent="0.3">
      <c r="B4" s="73">
        <v>2</v>
      </c>
      <c r="C4" s="32" t="s">
        <v>211</v>
      </c>
      <c r="D4" s="9">
        <v>2022002470012</v>
      </c>
      <c r="E4" s="48">
        <v>2022</v>
      </c>
      <c r="F4" s="10" t="s">
        <v>52</v>
      </c>
      <c r="G4" s="7" t="s">
        <v>143</v>
      </c>
      <c r="H4" s="8" t="s">
        <v>247</v>
      </c>
      <c r="I4" s="7" t="s">
        <v>144</v>
      </c>
      <c r="J4" s="12" t="s">
        <v>1000</v>
      </c>
      <c r="K4" s="12" t="s">
        <v>997</v>
      </c>
      <c r="L4" s="12" t="s">
        <v>992</v>
      </c>
      <c r="M4" s="11">
        <v>2100377192</v>
      </c>
      <c r="N4" s="8" t="s">
        <v>360</v>
      </c>
      <c r="O4" s="7">
        <v>1</v>
      </c>
      <c r="P4" s="7" t="s">
        <v>145</v>
      </c>
      <c r="Q4" s="8" t="s">
        <v>231</v>
      </c>
      <c r="R4" s="7" t="s">
        <v>21</v>
      </c>
    </row>
    <row r="5" spans="2:18" ht="133.5" customHeight="1" thickBot="1" x14ac:dyDescent="0.3">
      <c r="B5" s="73">
        <v>3</v>
      </c>
      <c r="C5" s="32" t="s">
        <v>211</v>
      </c>
      <c r="D5" s="9">
        <v>2022002470018</v>
      </c>
      <c r="E5" s="48">
        <v>2022</v>
      </c>
      <c r="F5" s="10" t="s">
        <v>52</v>
      </c>
      <c r="G5" s="7" t="s">
        <v>44</v>
      </c>
      <c r="H5" s="8" t="s">
        <v>240</v>
      </c>
      <c r="I5" s="7" t="s">
        <v>220</v>
      </c>
      <c r="J5" s="12" t="s">
        <v>999</v>
      </c>
      <c r="K5" s="12" t="s">
        <v>1114</v>
      </c>
      <c r="L5" s="12" t="s">
        <v>993</v>
      </c>
      <c r="M5" s="11">
        <v>2912956374</v>
      </c>
      <c r="N5" s="8" t="s">
        <v>360</v>
      </c>
      <c r="O5" s="7">
        <v>3</v>
      </c>
      <c r="P5" s="7" t="s">
        <v>160</v>
      </c>
      <c r="Q5" s="8" t="s">
        <v>231</v>
      </c>
      <c r="R5" s="7" t="s">
        <v>21</v>
      </c>
    </row>
    <row r="6" spans="2:18" ht="97.5" customHeight="1" thickBot="1" x14ac:dyDescent="0.3">
      <c r="B6" s="73">
        <v>4</v>
      </c>
      <c r="C6" s="32" t="s">
        <v>211</v>
      </c>
      <c r="D6" s="9">
        <v>2022002470037</v>
      </c>
      <c r="E6" s="48">
        <v>2022</v>
      </c>
      <c r="F6" s="10" t="s">
        <v>52</v>
      </c>
      <c r="G6" s="7" t="s">
        <v>44</v>
      </c>
      <c r="H6" s="8" t="s">
        <v>53</v>
      </c>
      <c r="I6" s="7" t="s">
        <v>221</v>
      </c>
      <c r="J6" s="12" t="s">
        <v>998</v>
      </c>
      <c r="K6" s="12" t="s">
        <v>998</v>
      </c>
      <c r="L6" s="12" t="s">
        <v>1079</v>
      </c>
      <c r="M6" s="11">
        <v>1200865220</v>
      </c>
      <c r="N6" s="8" t="s">
        <v>360</v>
      </c>
      <c r="O6" s="7">
        <v>1</v>
      </c>
      <c r="P6" s="7" t="s">
        <v>177</v>
      </c>
      <c r="Q6" s="8" t="s">
        <v>231</v>
      </c>
      <c r="R6" s="7" t="s">
        <v>21</v>
      </c>
    </row>
    <row r="7" spans="2:18" ht="150.75" customHeight="1" thickBot="1" x14ac:dyDescent="0.3">
      <c r="B7" s="73">
        <v>5</v>
      </c>
      <c r="C7" s="32" t="s">
        <v>211</v>
      </c>
      <c r="D7" s="9">
        <v>2022002470038</v>
      </c>
      <c r="E7" s="48">
        <v>2022</v>
      </c>
      <c r="F7" s="10" t="s">
        <v>52</v>
      </c>
      <c r="G7" s="7" t="s">
        <v>44</v>
      </c>
      <c r="H7" s="8" t="s">
        <v>408</v>
      </c>
      <c r="I7" s="7" t="s">
        <v>222</v>
      </c>
      <c r="J7" s="12" t="s">
        <v>995</v>
      </c>
      <c r="K7" s="12" t="s">
        <v>996</v>
      </c>
      <c r="L7" s="12" t="s">
        <v>994</v>
      </c>
      <c r="M7" s="11">
        <v>3666319620</v>
      </c>
      <c r="N7" s="8" t="s">
        <v>360</v>
      </c>
      <c r="O7" s="7">
        <v>3</v>
      </c>
      <c r="P7" s="7" t="s">
        <v>178</v>
      </c>
      <c r="Q7" s="8" t="s">
        <v>231</v>
      </c>
      <c r="R7" s="7" t="s">
        <v>21</v>
      </c>
    </row>
    <row r="8" spans="2:18" ht="178.5" customHeight="1" thickBot="1" x14ac:dyDescent="0.3">
      <c r="B8" s="73">
        <v>6</v>
      </c>
      <c r="C8" s="32" t="s">
        <v>211</v>
      </c>
      <c r="D8" s="9">
        <v>2022002470083</v>
      </c>
      <c r="E8" s="48">
        <v>2022</v>
      </c>
      <c r="F8" s="10" t="s">
        <v>52</v>
      </c>
      <c r="G8" s="7" t="s">
        <v>126</v>
      </c>
      <c r="H8" s="8" t="s">
        <v>342</v>
      </c>
      <c r="I8" s="8" t="s">
        <v>342</v>
      </c>
      <c r="J8" s="12" t="s">
        <v>357</v>
      </c>
      <c r="K8" s="7" t="s">
        <v>1001</v>
      </c>
      <c r="L8" s="7" t="s">
        <v>1002</v>
      </c>
      <c r="M8" s="18">
        <v>52930258320</v>
      </c>
      <c r="N8" s="8" t="s">
        <v>114</v>
      </c>
      <c r="O8" s="7">
        <v>3</v>
      </c>
      <c r="P8" s="7" t="s">
        <v>204</v>
      </c>
      <c r="Q8" s="8" t="s">
        <v>231</v>
      </c>
      <c r="R8" s="7" t="s">
        <v>21</v>
      </c>
    </row>
    <row r="9" spans="2:18" ht="87.75" customHeight="1" thickBot="1" x14ac:dyDescent="0.3">
      <c r="B9" s="73">
        <v>7</v>
      </c>
      <c r="C9" s="32" t="s">
        <v>211</v>
      </c>
      <c r="D9" s="9">
        <v>2022002470035</v>
      </c>
      <c r="E9" s="48">
        <v>2022</v>
      </c>
      <c r="F9" s="10" t="s">
        <v>217</v>
      </c>
      <c r="G9" s="7" t="s">
        <v>174</v>
      </c>
      <c r="H9" s="8" t="s">
        <v>272</v>
      </c>
      <c r="I9" s="7" t="s">
        <v>175</v>
      </c>
      <c r="J9" s="12" t="s">
        <v>431</v>
      </c>
      <c r="K9" s="12" t="s">
        <v>1003</v>
      </c>
      <c r="L9" s="12" t="s">
        <v>1079</v>
      </c>
      <c r="M9" s="11">
        <v>1629789029</v>
      </c>
      <c r="N9" s="8" t="s">
        <v>360</v>
      </c>
      <c r="O9" s="7">
        <v>6</v>
      </c>
      <c r="P9" s="7" t="s">
        <v>176</v>
      </c>
      <c r="Q9" s="8" t="s">
        <v>231</v>
      </c>
      <c r="R9" s="7" t="s">
        <v>21</v>
      </c>
    </row>
    <row r="10" spans="2:18" ht="172.5" customHeight="1" thickBot="1" x14ac:dyDescent="0.3">
      <c r="B10" s="73">
        <v>8</v>
      </c>
      <c r="C10" s="32" t="s">
        <v>211</v>
      </c>
      <c r="D10" s="9">
        <v>2022002470045</v>
      </c>
      <c r="E10" s="48">
        <v>2022</v>
      </c>
      <c r="F10" s="10" t="s">
        <v>217</v>
      </c>
      <c r="G10" s="7" t="s">
        <v>174</v>
      </c>
      <c r="H10" s="8" t="s">
        <v>198</v>
      </c>
      <c r="I10" s="7" t="s">
        <v>199</v>
      </c>
      <c r="J10" s="12" t="s">
        <v>431</v>
      </c>
      <c r="K10" s="12" t="s">
        <v>1004</v>
      </c>
      <c r="L10" s="12" t="s">
        <v>1005</v>
      </c>
      <c r="M10" s="11">
        <v>1661254726</v>
      </c>
      <c r="N10" s="8" t="s">
        <v>360</v>
      </c>
      <c r="O10" s="7">
        <v>3</v>
      </c>
      <c r="P10" s="7" t="s">
        <v>200</v>
      </c>
      <c r="Q10" s="8" t="s">
        <v>231</v>
      </c>
      <c r="R10" s="7" t="s">
        <v>61</v>
      </c>
    </row>
    <row r="11" spans="2:18" ht="77.25" thickBot="1" x14ac:dyDescent="0.3">
      <c r="B11" s="73">
        <v>9</v>
      </c>
      <c r="C11" s="32" t="s">
        <v>211</v>
      </c>
      <c r="D11" s="9">
        <v>2022002470014</v>
      </c>
      <c r="E11" s="48">
        <v>2022</v>
      </c>
      <c r="F11" s="10" t="s">
        <v>217</v>
      </c>
      <c r="G11" s="7" t="s">
        <v>149</v>
      </c>
      <c r="H11" s="8" t="s">
        <v>150</v>
      </c>
      <c r="I11" s="7" t="s">
        <v>151</v>
      </c>
      <c r="J11" s="12" t="s">
        <v>649</v>
      </c>
      <c r="K11" s="12" t="s">
        <v>650</v>
      </c>
      <c r="L11" s="12" t="s">
        <v>651</v>
      </c>
      <c r="M11" s="24">
        <v>11946499622</v>
      </c>
      <c r="N11" s="8" t="s">
        <v>360</v>
      </c>
      <c r="O11" s="7">
        <v>2</v>
      </c>
      <c r="P11" s="7" t="s">
        <v>152</v>
      </c>
      <c r="Q11" s="8" t="s">
        <v>231</v>
      </c>
      <c r="R11" s="7" t="s">
        <v>65</v>
      </c>
    </row>
    <row r="12" spans="2:18" ht="99.75" customHeight="1" thickBot="1" x14ac:dyDescent="0.3">
      <c r="B12" s="73">
        <v>10</v>
      </c>
      <c r="C12" s="32" t="s">
        <v>350</v>
      </c>
      <c r="D12" s="9">
        <v>2022002470025</v>
      </c>
      <c r="E12" s="48">
        <v>2022</v>
      </c>
      <c r="F12" s="10" t="s">
        <v>217</v>
      </c>
      <c r="G12" s="7" t="s">
        <v>149</v>
      </c>
      <c r="H12" s="8" t="s">
        <v>164</v>
      </c>
      <c r="I12" s="7" t="s">
        <v>165</v>
      </c>
      <c r="J12" s="12" t="s">
        <v>1007</v>
      </c>
      <c r="K12" s="12" t="s">
        <v>654</v>
      </c>
      <c r="L12" s="12" t="s">
        <v>1006</v>
      </c>
      <c r="M12" s="11">
        <v>8052558345</v>
      </c>
      <c r="N12" s="8" t="s">
        <v>360</v>
      </c>
      <c r="O12" s="7">
        <v>1</v>
      </c>
      <c r="P12" s="7" t="s">
        <v>166</v>
      </c>
      <c r="Q12" s="8" t="s">
        <v>231</v>
      </c>
      <c r="R12" s="7" t="s">
        <v>65</v>
      </c>
    </row>
    <row r="13" spans="2:18" ht="127.5" customHeight="1" thickBot="1" x14ac:dyDescent="0.3">
      <c r="B13" s="73">
        <v>11</v>
      </c>
      <c r="C13" s="32" t="s">
        <v>211</v>
      </c>
      <c r="D13" s="9">
        <v>2022002470019</v>
      </c>
      <c r="E13" s="48">
        <v>2022</v>
      </c>
      <c r="F13" s="10" t="s">
        <v>217</v>
      </c>
      <c r="G13" s="7" t="s">
        <v>29</v>
      </c>
      <c r="H13" s="8" t="s">
        <v>161</v>
      </c>
      <c r="I13" s="7" t="s">
        <v>162</v>
      </c>
      <c r="J13" s="12" t="s">
        <v>431</v>
      </c>
      <c r="K13" s="12" t="s">
        <v>1008</v>
      </c>
      <c r="L13" s="12" t="s">
        <v>1079</v>
      </c>
      <c r="M13" s="11">
        <v>7213512518</v>
      </c>
      <c r="N13" s="8" t="s">
        <v>360</v>
      </c>
      <c r="O13" s="7">
        <v>3</v>
      </c>
      <c r="P13" s="7" t="s">
        <v>163</v>
      </c>
      <c r="Q13" s="8" t="s">
        <v>231</v>
      </c>
      <c r="R13" s="7" t="s">
        <v>21</v>
      </c>
    </row>
    <row r="14" spans="2:18" ht="106.5" customHeight="1" thickBot="1" x14ac:dyDescent="0.3">
      <c r="B14" s="73">
        <v>12</v>
      </c>
      <c r="C14" s="32" t="s">
        <v>211</v>
      </c>
      <c r="D14" s="9">
        <v>2022002470022</v>
      </c>
      <c r="E14" s="48">
        <v>2022</v>
      </c>
      <c r="F14" s="10" t="s">
        <v>215</v>
      </c>
      <c r="G14" s="7" t="s">
        <v>167</v>
      </c>
      <c r="H14" s="8" t="s">
        <v>168</v>
      </c>
      <c r="I14" s="7" t="s">
        <v>228</v>
      </c>
      <c r="J14" s="12" t="s">
        <v>301</v>
      </c>
      <c r="K14" s="12" t="s">
        <v>301</v>
      </c>
      <c r="L14" s="12" t="s">
        <v>1079</v>
      </c>
      <c r="M14" s="11">
        <v>1029608625</v>
      </c>
      <c r="N14" s="8" t="s">
        <v>360</v>
      </c>
      <c r="O14" s="7">
        <v>46</v>
      </c>
      <c r="P14" s="7" t="s">
        <v>169</v>
      </c>
      <c r="Q14" s="8" t="s">
        <v>231</v>
      </c>
      <c r="R14" s="7" t="s">
        <v>21</v>
      </c>
    </row>
    <row r="15" spans="2:18" ht="96.75" customHeight="1" thickBot="1" x14ac:dyDescent="0.3">
      <c r="B15" s="73">
        <v>13</v>
      </c>
      <c r="C15" s="32" t="s">
        <v>211</v>
      </c>
      <c r="D15" s="9">
        <v>2022002470023</v>
      </c>
      <c r="E15" s="48">
        <v>2022</v>
      </c>
      <c r="F15" s="10" t="s">
        <v>215</v>
      </c>
      <c r="G15" s="7" t="s">
        <v>167</v>
      </c>
      <c r="H15" s="8" t="s">
        <v>262</v>
      </c>
      <c r="I15" s="7" t="s">
        <v>229</v>
      </c>
      <c r="J15" s="7" t="s">
        <v>1009</v>
      </c>
      <c r="K15" s="7" t="s">
        <v>1010</v>
      </c>
      <c r="L15" s="12" t="s">
        <v>1011</v>
      </c>
      <c r="M15" s="11">
        <v>5999928514</v>
      </c>
      <c r="N15" s="8" t="s">
        <v>360</v>
      </c>
      <c r="O15" s="7">
        <v>3</v>
      </c>
      <c r="P15" s="7" t="s">
        <v>170</v>
      </c>
      <c r="Q15" s="8" t="s">
        <v>231</v>
      </c>
      <c r="R15" s="7" t="s">
        <v>21</v>
      </c>
    </row>
    <row r="16" spans="2:18" ht="116.25" customHeight="1" thickBot="1" x14ac:dyDescent="0.3">
      <c r="B16" s="73">
        <v>14</v>
      </c>
      <c r="C16" s="32" t="s">
        <v>211</v>
      </c>
      <c r="D16" s="9">
        <v>2022002470017</v>
      </c>
      <c r="E16" s="48">
        <v>2022</v>
      </c>
      <c r="F16" s="10" t="s">
        <v>215</v>
      </c>
      <c r="G16" s="7" t="s">
        <v>157</v>
      </c>
      <c r="H16" s="8" t="s">
        <v>263</v>
      </c>
      <c r="I16" s="7" t="s">
        <v>158</v>
      </c>
      <c r="J16" s="12" t="s">
        <v>1012</v>
      </c>
      <c r="K16" s="12" t="s">
        <v>1012</v>
      </c>
      <c r="L16" s="12" t="s">
        <v>1013</v>
      </c>
      <c r="M16" s="23">
        <v>6102510945</v>
      </c>
      <c r="N16" s="8" t="s">
        <v>360</v>
      </c>
      <c r="O16" s="7">
        <v>1</v>
      </c>
      <c r="P16" s="7" t="s">
        <v>159</v>
      </c>
      <c r="Q16" s="8" t="s">
        <v>231</v>
      </c>
      <c r="R16" s="7" t="s">
        <v>21</v>
      </c>
    </row>
    <row r="17" spans="2:18" ht="156.75" customHeight="1" thickBot="1" x14ac:dyDescent="0.3">
      <c r="B17" s="73">
        <v>15</v>
      </c>
      <c r="C17" s="32" t="s">
        <v>211</v>
      </c>
      <c r="D17" s="9">
        <v>2022002470021</v>
      </c>
      <c r="E17" s="48">
        <v>2022</v>
      </c>
      <c r="F17" s="10" t="s">
        <v>215</v>
      </c>
      <c r="G17" s="7" t="s">
        <v>157</v>
      </c>
      <c r="H17" s="8" t="s">
        <v>388</v>
      </c>
      <c r="I17" s="7" t="s">
        <v>158</v>
      </c>
      <c r="J17" s="12" t="s">
        <v>1014</v>
      </c>
      <c r="K17" s="12" t="s">
        <v>1015</v>
      </c>
      <c r="L17" s="12" t="s">
        <v>1016</v>
      </c>
      <c r="M17" s="11">
        <v>6030319355</v>
      </c>
      <c r="N17" s="8" t="s">
        <v>360</v>
      </c>
      <c r="O17" s="7">
        <v>1</v>
      </c>
      <c r="P17" s="7" t="s">
        <v>159</v>
      </c>
      <c r="Q17" s="8" t="s">
        <v>231</v>
      </c>
      <c r="R17" s="7" t="s">
        <v>21</v>
      </c>
    </row>
    <row r="18" spans="2:18" ht="141" thickBot="1" x14ac:dyDescent="0.3">
      <c r="B18" s="73">
        <v>16</v>
      </c>
      <c r="C18" s="32" t="s">
        <v>213</v>
      </c>
      <c r="D18" s="9">
        <v>2022002470031</v>
      </c>
      <c r="E18" s="48">
        <v>2022</v>
      </c>
      <c r="F18" s="10" t="s">
        <v>116</v>
      </c>
      <c r="G18" s="7" t="s">
        <v>171</v>
      </c>
      <c r="H18" s="8" t="s">
        <v>257</v>
      </c>
      <c r="I18" s="7" t="s">
        <v>172</v>
      </c>
      <c r="J18" s="12" t="s">
        <v>1018</v>
      </c>
      <c r="K18" s="12" t="s">
        <v>313</v>
      </c>
      <c r="L18" s="12" t="s">
        <v>1079</v>
      </c>
      <c r="M18" s="11">
        <v>34752588071.410004</v>
      </c>
      <c r="N18" s="8" t="s">
        <v>360</v>
      </c>
      <c r="O18" s="7">
        <v>1</v>
      </c>
      <c r="P18" s="7" t="s">
        <v>173</v>
      </c>
      <c r="Q18" s="8" t="s">
        <v>231</v>
      </c>
      <c r="R18" s="7" t="s">
        <v>21</v>
      </c>
    </row>
    <row r="19" spans="2:18" ht="90" customHeight="1" thickBot="1" x14ac:dyDescent="0.3">
      <c r="B19" s="73">
        <v>17</v>
      </c>
      <c r="C19" s="32" t="s">
        <v>214</v>
      </c>
      <c r="D19" s="9">
        <v>2022002470043</v>
      </c>
      <c r="E19" s="48">
        <v>2022</v>
      </c>
      <c r="F19" s="10" t="s">
        <v>153</v>
      </c>
      <c r="G19" s="7" t="s">
        <v>12</v>
      </c>
      <c r="H19" s="8" t="s">
        <v>196</v>
      </c>
      <c r="I19" s="7" t="s">
        <v>197</v>
      </c>
      <c r="J19" s="12" t="s">
        <v>315</v>
      </c>
      <c r="K19" s="12" t="s">
        <v>315</v>
      </c>
      <c r="L19" s="12" t="s">
        <v>1079</v>
      </c>
      <c r="M19" s="11">
        <v>1348360050</v>
      </c>
      <c r="N19" s="8" t="s">
        <v>360</v>
      </c>
      <c r="O19" s="7">
        <v>1</v>
      </c>
      <c r="P19" s="7" t="s">
        <v>414</v>
      </c>
      <c r="Q19" s="8" t="s">
        <v>232</v>
      </c>
      <c r="R19" s="7" t="s">
        <v>16</v>
      </c>
    </row>
    <row r="20" spans="2:18" ht="90" customHeight="1" thickBot="1" x14ac:dyDescent="0.3">
      <c r="B20" s="73">
        <v>18</v>
      </c>
      <c r="C20" s="32" t="s">
        <v>214</v>
      </c>
      <c r="D20" s="9">
        <v>2022002470016</v>
      </c>
      <c r="E20" s="48">
        <v>2022</v>
      </c>
      <c r="F20" s="10" t="s">
        <v>153</v>
      </c>
      <c r="G20" s="7" t="s">
        <v>154</v>
      </c>
      <c r="H20" s="8" t="s">
        <v>155</v>
      </c>
      <c r="I20" s="7" t="s">
        <v>156</v>
      </c>
      <c r="J20" s="12" t="s">
        <v>1019</v>
      </c>
      <c r="K20" s="12" t="s">
        <v>316</v>
      </c>
      <c r="L20" s="12" t="s">
        <v>1020</v>
      </c>
      <c r="M20" s="11">
        <v>549616074</v>
      </c>
      <c r="N20" s="8" t="s">
        <v>360</v>
      </c>
      <c r="O20" s="7">
        <v>2</v>
      </c>
      <c r="P20" s="7" t="s">
        <v>387</v>
      </c>
      <c r="Q20" s="8" t="s">
        <v>231</v>
      </c>
      <c r="R20" s="7" t="s">
        <v>16</v>
      </c>
    </row>
    <row r="21" spans="2:18" ht="128.25" thickBot="1" x14ac:dyDescent="0.3">
      <c r="B21" s="73">
        <v>19</v>
      </c>
      <c r="C21" s="32" t="s">
        <v>214</v>
      </c>
      <c r="D21" s="9">
        <v>2022002470042</v>
      </c>
      <c r="E21" s="48">
        <v>2022</v>
      </c>
      <c r="F21" s="10" t="s">
        <v>153</v>
      </c>
      <c r="G21" s="7" t="s">
        <v>194</v>
      </c>
      <c r="H21" s="8" t="s">
        <v>265</v>
      </c>
      <c r="I21" s="7" t="s">
        <v>195</v>
      </c>
      <c r="J21" s="12" t="s">
        <v>318</v>
      </c>
      <c r="K21" s="12" t="s">
        <v>318</v>
      </c>
      <c r="L21" s="12" t="s">
        <v>1021</v>
      </c>
      <c r="M21" s="11">
        <v>500000000</v>
      </c>
      <c r="N21" s="8" t="s">
        <v>360</v>
      </c>
      <c r="O21" s="7">
        <v>2</v>
      </c>
      <c r="P21" s="7" t="s">
        <v>413</v>
      </c>
      <c r="Q21" s="8" t="s">
        <v>231</v>
      </c>
      <c r="R21" s="7" t="s">
        <v>16</v>
      </c>
    </row>
    <row r="22" spans="2:18" ht="99.75" customHeight="1" thickBot="1" x14ac:dyDescent="0.3">
      <c r="B22" s="73">
        <v>20</v>
      </c>
      <c r="C22" s="32" t="s">
        <v>216</v>
      </c>
      <c r="D22" s="9">
        <v>2022002470049</v>
      </c>
      <c r="E22" s="48">
        <v>2022</v>
      </c>
      <c r="F22" s="10" t="s">
        <v>57</v>
      </c>
      <c r="G22" s="7" t="s">
        <v>201</v>
      </c>
      <c r="H22" s="8" t="s">
        <v>279</v>
      </c>
      <c r="I22" s="7" t="s">
        <v>202</v>
      </c>
      <c r="J22" s="7" t="s">
        <v>315</v>
      </c>
      <c r="K22" s="7" t="s">
        <v>315</v>
      </c>
      <c r="L22" s="12" t="s">
        <v>1079</v>
      </c>
      <c r="M22" s="11">
        <v>1302627311</v>
      </c>
      <c r="N22" s="8" t="s">
        <v>360</v>
      </c>
      <c r="O22" s="7">
        <v>1</v>
      </c>
      <c r="P22" s="7" t="s">
        <v>203</v>
      </c>
      <c r="Q22" s="8" t="s">
        <v>231</v>
      </c>
      <c r="R22" s="7" t="s">
        <v>21</v>
      </c>
    </row>
    <row r="23" spans="2:18" ht="120.75" customHeight="1" thickBot="1" x14ac:dyDescent="0.3">
      <c r="B23" s="73">
        <v>21</v>
      </c>
      <c r="C23" s="32" t="s">
        <v>216</v>
      </c>
      <c r="D23" s="9">
        <v>2022002470041</v>
      </c>
      <c r="E23" s="48">
        <v>2022</v>
      </c>
      <c r="F23" s="10" t="s">
        <v>80</v>
      </c>
      <c r="G23" s="7" t="s">
        <v>191</v>
      </c>
      <c r="H23" s="8" t="s">
        <v>242</v>
      </c>
      <c r="I23" s="7" t="s">
        <v>192</v>
      </c>
      <c r="J23" s="12" t="s">
        <v>301</v>
      </c>
      <c r="K23" s="12" t="s">
        <v>301</v>
      </c>
      <c r="L23" s="12" t="s">
        <v>1079</v>
      </c>
      <c r="M23" s="11">
        <v>630999999.66999996</v>
      </c>
      <c r="N23" s="8" t="s">
        <v>360</v>
      </c>
      <c r="O23" s="7">
        <v>2</v>
      </c>
      <c r="P23" s="7" t="s">
        <v>193</v>
      </c>
      <c r="Q23" s="8" t="s">
        <v>231</v>
      </c>
      <c r="R23" s="7" t="s">
        <v>61</v>
      </c>
    </row>
    <row r="24" spans="2:18" ht="168" customHeight="1" thickBot="1" x14ac:dyDescent="0.3">
      <c r="B24" s="73">
        <v>22</v>
      </c>
      <c r="C24" s="32" t="s">
        <v>216</v>
      </c>
      <c r="D24" s="9">
        <v>2022002470013</v>
      </c>
      <c r="E24" s="48">
        <v>2022</v>
      </c>
      <c r="F24" s="10" t="s">
        <v>48</v>
      </c>
      <c r="G24" s="7" t="s">
        <v>146</v>
      </c>
      <c r="H24" s="8" t="s">
        <v>254</v>
      </c>
      <c r="I24" s="7" t="s">
        <v>147</v>
      </c>
      <c r="J24" s="12" t="s">
        <v>1022</v>
      </c>
      <c r="K24" s="12" t="s">
        <v>328</v>
      </c>
      <c r="L24" s="12" t="s">
        <v>1079</v>
      </c>
      <c r="M24" s="11">
        <v>2411000000</v>
      </c>
      <c r="N24" s="8" t="s">
        <v>360</v>
      </c>
      <c r="O24" s="7">
        <v>1</v>
      </c>
      <c r="P24" s="7" t="s">
        <v>148</v>
      </c>
      <c r="Q24" s="8" t="s">
        <v>232</v>
      </c>
      <c r="R24" s="7" t="s">
        <v>61</v>
      </c>
    </row>
    <row r="25" spans="2:18" ht="123" customHeight="1" thickBot="1" x14ac:dyDescent="0.3">
      <c r="B25" s="73">
        <v>23</v>
      </c>
      <c r="C25" s="32" t="s">
        <v>216</v>
      </c>
      <c r="D25" s="9">
        <v>2022002470005</v>
      </c>
      <c r="E25" s="48">
        <v>2022</v>
      </c>
      <c r="F25" s="10" t="s">
        <v>48</v>
      </c>
      <c r="G25" s="7" t="s">
        <v>97</v>
      </c>
      <c r="H25" s="8" t="s">
        <v>141</v>
      </c>
      <c r="I25" s="7" t="s">
        <v>99</v>
      </c>
      <c r="J25" s="12" t="s">
        <v>331</v>
      </c>
      <c r="K25" s="12" t="s">
        <v>331</v>
      </c>
      <c r="L25" s="12" t="s">
        <v>1079</v>
      </c>
      <c r="M25" s="11">
        <v>984240932</v>
      </c>
      <c r="N25" s="8" t="s">
        <v>360</v>
      </c>
      <c r="O25" s="7">
        <v>4</v>
      </c>
      <c r="P25" s="7" t="s">
        <v>142</v>
      </c>
      <c r="Q25" s="8" t="s">
        <v>231</v>
      </c>
      <c r="R25" s="7" t="s">
        <v>61</v>
      </c>
    </row>
    <row r="26" spans="2:18" ht="115.5" thickBot="1" x14ac:dyDescent="0.3">
      <c r="B26" s="73">
        <v>24</v>
      </c>
      <c r="C26" s="32" t="s">
        <v>214</v>
      </c>
      <c r="D26" s="9">
        <v>2022002470058</v>
      </c>
      <c r="E26" s="48">
        <v>2022</v>
      </c>
      <c r="F26" s="10" t="s">
        <v>153</v>
      </c>
      <c r="G26" s="7" t="s">
        <v>194</v>
      </c>
      <c r="H26" s="17" t="s">
        <v>277</v>
      </c>
      <c r="I26" s="7" t="s">
        <v>267</v>
      </c>
      <c r="J26" s="12" t="s">
        <v>1023</v>
      </c>
      <c r="K26" s="12" t="s">
        <v>332</v>
      </c>
      <c r="L26" s="12" t="s">
        <v>1024</v>
      </c>
      <c r="M26" s="11">
        <v>77536199</v>
      </c>
      <c r="N26" s="8" t="s">
        <v>360</v>
      </c>
      <c r="O26" s="7">
        <v>2</v>
      </c>
      <c r="P26" s="7" t="s">
        <v>417</v>
      </c>
      <c r="Q26" s="8" t="s">
        <v>231</v>
      </c>
      <c r="R26" s="7" t="s">
        <v>16</v>
      </c>
    </row>
    <row r="27" spans="2:18" ht="102.75" thickBot="1" x14ac:dyDescent="0.3">
      <c r="B27" s="73">
        <v>25</v>
      </c>
      <c r="C27" s="32" t="s">
        <v>216</v>
      </c>
      <c r="D27" s="9">
        <v>2022002470051</v>
      </c>
      <c r="E27" s="48">
        <v>2022</v>
      </c>
      <c r="F27" s="10" t="s">
        <v>57</v>
      </c>
      <c r="G27" s="7" t="s">
        <v>208</v>
      </c>
      <c r="H27" s="7" t="s">
        <v>338</v>
      </c>
      <c r="I27" s="8" t="s">
        <v>339</v>
      </c>
      <c r="J27" s="12" t="s">
        <v>1025</v>
      </c>
      <c r="K27" s="12" t="s">
        <v>340</v>
      </c>
      <c r="L27" s="12" t="s">
        <v>1026</v>
      </c>
      <c r="M27" s="11">
        <v>18012733776.700001</v>
      </c>
      <c r="N27" s="8" t="s">
        <v>360</v>
      </c>
      <c r="O27" s="7">
        <v>1</v>
      </c>
      <c r="P27" s="7" t="s">
        <v>415</v>
      </c>
      <c r="Q27" s="8" t="s">
        <v>231</v>
      </c>
      <c r="R27" s="7" t="s">
        <v>65</v>
      </c>
    </row>
    <row r="28" spans="2:18" ht="137.25" customHeight="1" thickBot="1" x14ac:dyDescent="0.3">
      <c r="B28" s="73">
        <v>26</v>
      </c>
      <c r="C28" s="32" t="s">
        <v>354</v>
      </c>
      <c r="D28" s="9">
        <v>2022002470001</v>
      </c>
      <c r="E28" s="48">
        <v>2022</v>
      </c>
      <c r="F28" s="10" t="s">
        <v>48</v>
      </c>
      <c r="G28" s="10" t="s">
        <v>48</v>
      </c>
      <c r="H28" s="7" t="s">
        <v>355</v>
      </c>
      <c r="I28" s="8" t="s">
        <v>356</v>
      </c>
      <c r="J28" s="12" t="s">
        <v>357</v>
      </c>
      <c r="K28" s="12" t="s">
        <v>357</v>
      </c>
      <c r="L28" s="12" t="s">
        <v>1079</v>
      </c>
      <c r="M28" s="11">
        <v>999749000</v>
      </c>
      <c r="N28" s="8" t="s">
        <v>360</v>
      </c>
      <c r="O28" s="7">
        <v>5</v>
      </c>
      <c r="P28" s="7" t="s">
        <v>512</v>
      </c>
      <c r="Q28" s="8" t="s">
        <v>231</v>
      </c>
      <c r="R28" s="7" t="s">
        <v>21</v>
      </c>
    </row>
    <row r="29" spans="2:18" ht="131.25" customHeight="1" thickBot="1" x14ac:dyDescent="0.3">
      <c r="B29" s="73">
        <v>27</v>
      </c>
      <c r="C29" s="33" t="s">
        <v>354</v>
      </c>
      <c r="D29" s="9">
        <v>2022002470002</v>
      </c>
      <c r="E29" s="9">
        <v>2022</v>
      </c>
      <c r="F29" s="7" t="s">
        <v>215</v>
      </c>
      <c r="G29" s="8" t="s">
        <v>362</v>
      </c>
      <c r="H29" s="12" t="s">
        <v>361</v>
      </c>
      <c r="I29" s="11" t="s">
        <v>358</v>
      </c>
      <c r="J29" s="12" t="s">
        <v>359</v>
      </c>
      <c r="K29" s="12" t="s">
        <v>359</v>
      </c>
      <c r="L29" s="12" t="s">
        <v>1027</v>
      </c>
      <c r="M29" s="11">
        <v>141385436</v>
      </c>
      <c r="N29" s="8" t="s">
        <v>360</v>
      </c>
      <c r="O29" s="7">
        <v>1</v>
      </c>
      <c r="P29" s="7" t="s">
        <v>513</v>
      </c>
      <c r="Q29" s="9" t="s">
        <v>231</v>
      </c>
      <c r="R29" s="7" t="s">
        <v>21</v>
      </c>
    </row>
    <row r="30" spans="2:18" ht="141" thickBot="1" x14ac:dyDescent="0.3">
      <c r="B30" s="73">
        <v>28</v>
      </c>
      <c r="C30" s="33" t="s">
        <v>363</v>
      </c>
      <c r="D30" s="9">
        <v>2022002470003</v>
      </c>
      <c r="E30" s="9">
        <v>2022</v>
      </c>
      <c r="F30" s="7" t="s">
        <v>57</v>
      </c>
      <c r="G30" s="8" t="s">
        <v>369</v>
      </c>
      <c r="H30" s="12" t="s">
        <v>365</v>
      </c>
      <c r="I30" s="11" t="s">
        <v>366</v>
      </c>
      <c r="J30" s="12" t="s">
        <v>431</v>
      </c>
      <c r="K30" s="12" t="s">
        <v>431</v>
      </c>
      <c r="L30" s="12" t="s">
        <v>1079</v>
      </c>
      <c r="M30" s="11">
        <v>806798500</v>
      </c>
      <c r="N30" s="8" t="s">
        <v>360</v>
      </c>
      <c r="O30" s="7">
        <v>1</v>
      </c>
      <c r="P30" s="7" t="s">
        <v>514</v>
      </c>
      <c r="Q30" s="9" t="s">
        <v>368</v>
      </c>
      <c r="R30" s="7" t="s">
        <v>21</v>
      </c>
    </row>
    <row r="31" spans="2:18" ht="141" thickBot="1" x14ac:dyDescent="0.3">
      <c r="B31" s="73">
        <v>29</v>
      </c>
      <c r="C31" s="32" t="s">
        <v>363</v>
      </c>
      <c r="D31" s="9">
        <v>2022002470004</v>
      </c>
      <c r="E31" s="48">
        <v>2022</v>
      </c>
      <c r="F31" s="10" t="s">
        <v>71</v>
      </c>
      <c r="G31" s="10" t="s">
        <v>373</v>
      </c>
      <c r="H31" s="7" t="s">
        <v>370</v>
      </c>
      <c r="I31" s="8" t="s">
        <v>371</v>
      </c>
      <c r="J31" s="12" t="s">
        <v>1028</v>
      </c>
      <c r="K31" s="12" t="s">
        <v>372</v>
      </c>
      <c r="L31" s="12" t="s">
        <v>1079</v>
      </c>
      <c r="M31" s="11">
        <v>99998000</v>
      </c>
      <c r="N31" s="8" t="s">
        <v>360</v>
      </c>
      <c r="O31" s="7">
        <v>3</v>
      </c>
      <c r="P31" s="7" t="s">
        <v>515</v>
      </c>
      <c r="Q31" s="8" t="s">
        <v>368</v>
      </c>
      <c r="R31" s="7" t="s">
        <v>21</v>
      </c>
    </row>
    <row r="32" spans="2:18" ht="141" thickBot="1" x14ac:dyDescent="0.3">
      <c r="B32" s="73">
        <v>30</v>
      </c>
      <c r="C32" s="32" t="s">
        <v>350</v>
      </c>
      <c r="D32" s="9">
        <v>2022002470006</v>
      </c>
      <c r="E32" s="48">
        <v>2022</v>
      </c>
      <c r="F32" s="10" t="s">
        <v>215</v>
      </c>
      <c r="G32" s="10" t="s">
        <v>362</v>
      </c>
      <c r="H32" s="7" t="s">
        <v>374</v>
      </c>
      <c r="I32" s="8" t="s">
        <v>375</v>
      </c>
      <c r="J32" s="12" t="s">
        <v>396</v>
      </c>
      <c r="K32" s="12" t="s">
        <v>1029</v>
      </c>
      <c r="L32" s="12" t="s">
        <v>1079</v>
      </c>
      <c r="M32" s="11">
        <v>111128456</v>
      </c>
      <c r="N32" s="8" t="s">
        <v>360</v>
      </c>
      <c r="O32" s="7">
        <v>2</v>
      </c>
      <c r="P32" s="7" t="s">
        <v>516</v>
      </c>
      <c r="Q32" s="8" t="s">
        <v>368</v>
      </c>
      <c r="R32" s="7" t="s">
        <v>21</v>
      </c>
    </row>
    <row r="33" spans="2:18" ht="141" thickBot="1" x14ac:dyDescent="0.3">
      <c r="B33" s="73">
        <v>31</v>
      </c>
      <c r="C33" s="32" t="s">
        <v>350</v>
      </c>
      <c r="D33" s="9">
        <v>2022002470009</v>
      </c>
      <c r="E33" s="48">
        <v>2022</v>
      </c>
      <c r="F33" s="10" t="s">
        <v>80</v>
      </c>
      <c r="G33" s="10" t="s">
        <v>377</v>
      </c>
      <c r="H33" s="7" t="s">
        <v>376</v>
      </c>
      <c r="I33" s="8" t="s">
        <v>378</v>
      </c>
      <c r="J33" s="12" t="s">
        <v>357</v>
      </c>
      <c r="K33" s="12" t="s">
        <v>357</v>
      </c>
      <c r="L33" s="12" t="s">
        <v>1079</v>
      </c>
      <c r="M33" s="11">
        <v>50000000</v>
      </c>
      <c r="N33" s="8" t="s">
        <v>360</v>
      </c>
      <c r="O33" s="7">
        <v>1</v>
      </c>
      <c r="P33" s="7" t="s">
        <v>379</v>
      </c>
      <c r="Q33" s="8" t="s">
        <v>368</v>
      </c>
      <c r="R33" s="7" t="s">
        <v>61</v>
      </c>
    </row>
    <row r="34" spans="2:18" ht="143.25" customHeight="1" thickBot="1" x14ac:dyDescent="0.3">
      <c r="B34" s="73">
        <v>32</v>
      </c>
      <c r="C34" s="32" t="s">
        <v>350</v>
      </c>
      <c r="D34" s="9">
        <v>2022002470011</v>
      </c>
      <c r="E34" s="48">
        <v>2022</v>
      </c>
      <c r="F34" s="10" t="s">
        <v>380</v>
      </c>
      <c r="G34" s="10" t="s">
        <v>126</v>
      </c>
      <c r="H34" s="7" t="s">
        <v>381</v>
      </c>
      <c r="I34" s="8" t="s">
        <v>382</v>
      </c>
      <c r="J34" s="12" t="s">
        <v>1030</v>
      </c>
      <c r="K34" s="12" t="s">
        <v>383</v>
      </c>
      <c r="L34" s="12" t="s">
        <v>1031</v>
      </c>
      <c r="M34" s="11">
        <v>34752171361</v>
      </c>
      <c r="N34" s="8" t="s">
        <v>360</v>
      </c>
      <c r="O34" s="7">
        <v>1</v>
      </c>
      <c r="P34" s="7" t="s">
        <v>384</v>
      </c>
      <c r="Q34" s="8" t="s">
        <v>368</v>
      </c>
      <c r="R34" s="7" t="s">
        <v>21</v>
      </c>
    </row>
    <row r="35" spans="2:18" ht="102" customHeight="1" thickBot="1" x14ac:dyDescent="0.3">
      <c r="B35" s="73">
        <v>33</v>
      </c>
      <c r="C35" s="33" t="s">
        <v>350</v>
      </c>
      <c r="D35" s="9">
        <v>2022002470024</v>
      </c>
      <c r="E35" s="48">
        <v>2022</v>
      </c>
      <c r="F35" s="10" t="s">
        <v>389</v>
      </c>
      <c r="G35" s="12" t="s">
        <v>174</v>
      </c>
      <c r="H35" s="11" t="s">
        <v>390</v>
      </c>
      <c r="I35" s="8" t="s">
        <v>391</v>
      </c>
      <c r="J35" s="7" t="s">
        <v>431</v>
      </c>
      <c r="K35" s="7" t="s">
        <v>392</v>
      </c>
      <c r="L35" s="12" t="s">
        <v>1079</v>
      </c>
      <c r="M35" s="11">
        <v>14996000</v>
      </c>
      <c r="N35" s="8" t="s">
        <v>360</v>
      </c>
      <c r="O35" s="7">
        <v>2</v>
      </c>
      <c r="P35" s="10" t="s">
        <v>393</v>
      </c>
      <c r="Q35" s="10" t="s">
        <v>368</v>
      </c>
      <c r="R35" s="7" t="s">
        <v>61</v>
      </c>
    </row>
    <row r="36" spans="2:18" ht="141" thickBot="1" x14ac:dyDescent="0.3">
      <c r="B36" s="73">
        <v>34</v>
      </c>
      <c r="C36" s="27" t="s">
        <v>350</v>
      </c>
      <c r="D36" s="9">
        <v>2022002470033</v>
      </c>
      <c r="E36" s="9">
        <v>2022</v>
      </c>
      <c r="F36" s="12" t="s">
        <v>215</v>
      </c>
      <c r="G36" s="11" t="s">
        <v>167</v>
      </c>
      <c r="H36" s="8" t="s">
        <v>394</v>
      </c>
      <c r="I36" s="7" t="s">
        <v>395</v>
      </c>
      <c r="J36" s="11" t="s">
        <v>396</v>
      </c>
      <c r="K36" s="11" t="s">
        <v>396</v>
      </c>
      <c r="L36" s="12" t="s">
        <v>1079</v>
      </c>
      <c r="M36" s="11">
        <v>40000000</v>
      </c>
      <c r="N36" s="8" t="s">
        <v>360</v>
      </c>
      <c r="O36" s="10">
        <v>1</v>
      </c>
      <c r="P36" s="10" t="s">
        <v>397</v>
      </c>
      <c r="Q36" s="7" t="s">
        <v>368</v>
      </c>
      <c r="R36" s="7" t="s">
        <v>21</v>
      </c>
    </row>
    <row r="37" spans="2:18" ht="81.75" customHeight="1" thickBot="1" x14ac:dyDescent="0.3">
      <c r="B37" s="73">
        <v>35</v>
      </c>
      <c r="C37" s="27" t="s">
        <v>398</v>
      </c>
      <c r="D37" s="9">
        <v>2022002470034</v>
      </c>
      <c r="E37" s="9">
        <v>2022</v>
      </c>
      <c r="F37" s="12" t="s">
        <v>71</v>
      </c>
      <c r="G37" s="11" t="s">
        <v>92</v>
      </c>
      <c r="H37" s="8" t="s">
        <v>399</v>
      </c>
      <c r="I37" s="7" t="s">
        <v>400</v>
      </c>
      <c r="J37" s="11" t="s">
        <v>357</v>
      </c>
      <c r="K37" s="11" t="s">
        <v>401</v>
      </c>
      <c r="L37" s="12" t="s">
        <v>1079</v>
      </c>
      <c r="M37" s="11">
        <v>140005000</v>
      </c>
      <c r="N37" s="8" t="s">
        <v>360</v>
      </c>
      <c r="O37" s="10">
        <v>2</v>
      </c>
      <c r="P37" s="10" t="s">
        <v>402</v>
      </c>
      <c r="Q37" s="7" t="s">
        <v>368</v>
      </c>
      <c r="R37" s="7" t="s">
        <v>61</v>
      </c>
    </row>
    <row r="38" spans="2:18" ht="116.25" customHeight="1" thickBot="1" x14ac:dyDescent="0.3">
      <c r="B38" s="73">
        <v>36</v>
      </c>
      <c r="C38" s="27" t="s">
        <v>350</v>
      </c>
      <c r="D38" s="9">
        <v>2022002470036</v>
      </c>
      <c r="E38" s="9">
        <v>2022</v>
      </c>
      <c r="F38" s="12" t="s">
        <v>380</v>
      </c>
      <c r="G38" s="11" t="s">
        <v>403</v>
      </c>
      <c r="H38" s="8" t="s">
        <v>404</v>
      </c>
      <c r="I38" s="7" t="s">
        <v>405</v>
      </c>
      <c r="J38" s="11" t="s">
        <v>1032</v>
      </c>
      <c r="K38" s="11" t="s">
        <v>406</v>
      </c>
      <c r="L38" s="11" t="s">
        <v>1033</v>
      </c>
      <c r="M38" s="11">
        <v>261901006</v>
      </c>
      <c r="N38" s="8" t="s">
        <v>360</v>
      </c>
      <c r="O38" s="10">
        <v>1</v>
      </c>
      <c r="P38" s="10" t="s">
        <v>407</v>
      </c>
      <c r="Q38" s="7" t="s">
        <v>368</v>
      </c>
      <c r="R38" s="7" t="s">
        <v>21</v>
      </c>
    </row>
    <row r="39" spans="2:18" ht="115.5" thickBot="1" x14ac:dyDescent="0.3">
      <c r="B39" s="73">
        <v>37</v>
      </c>
      <c r="C39" s="27" t="s">
        <v>350</v>
      </c>
      <c r="D39" s="9">
        <v>2022002470040</v>
      </c>
      <c r="E39" s="9">
        <v>2022</v>
      </c>
      <c r="F39" s="12" t="s">
        <v>380</v>
      </c>
      <c r="G39" s="11" t="s">
        <v>126</v>
      </c>
      <c r="H39" s="8" t="s">
        <v>409</v>
      </c>
      <c r="I39" s="7" t="s">
        <v>410</v>
      </c>
      <c r="J39" s="11" t="s">
        <v>1034</v>
      </c>
      <c r="K39" s="11" t="s">
        <v>411</v>
      </c>
      <c r="L39" s="11" t="s">
        <v>1035</v>
      </c>
      <c r="M39" s="11">
        <v>1760000000</v>
      </c>
      <c r="N39" s="8" t="s">
        <v>360</v>
      </c>
      <c r="O39" s="10">
        <v>1</v>
      </c>
      <c r="P39" s="10" t="s">
        <v>412</v>
      </c>
      <c r="Q39" s="7" t="s">
        <v>368</v>
      </c>
      <c r="R39" s="7" t="s">
        <v>21</v>
      </c>
    </row>
    <row r="40" spans="2:18" ht="93.75" customHeight="1" thickBot="1" x14ac:dyDescent="0.3">
      <c r="B40" s="73">
        <v>38</v>
      </c>
      <c r="C40" s="27" t="s">
        <v>398</v>
      </c>
      <c r="D40" s="9">
        <v>2022002470057</v>
      </c>
      <c r="E40" s="9">
        <v>2022</v>
      </c>
      <c r="F40" s="12" t="s">
        <v>209</v>
      </c>
      <c r="G40" s="11" t="s">
        <v>344</v>
      </c>
      <c r="H40" s="8" t="s">
        <v>416</v>
      </c>
      <c r="I40" s="8" t="s">
        <v>416</v>
      </c>
      <c r="J40" s="11" t="s">
        <v>1036</v>
      </c>
      <c r="K40" s="11" t="s">
        <v>1036</v>
      </c>
      <c r="L40" s="11" t="s">
        <v>1037</v>
      </c>
      <c r="M40" s="11">
        <v>10257572980</v>
      </c>
      <c r="N40" s="8" t="s">
        <v>360</v>
      </c>
      <c r="O40" s="10"/>
      <c r="P40" s="10"/>
      <c r="Q40" s="7" t="s">
        <v>368</v>
      </c>
      <c r="R40" s="7" t="s">
        <v>21</v>
      </c>
    </row>
    <row r="41" spans="2:18" ht="210.75" customHeight="1" thickBot="1" x14ac:dyDescent="0.3">
      <c r="B41" s="73">
        <v>39</v>
      </c>
      <c r="C41" s="55" t="s">
        <v>350</v>
      </c>
      <c r="D41" s="26">
        <v>2022002470059</v>
      </c>
      <c r="E41" s="26">
        <v>2022</v>
      </c>
      <c r="F41" s="56" t="s">
        <v>80</v>
      </c>
      <c r="G41" s="20" t="s">
        <v>80</v>
      </c>
      <c r="H41" s="57" t="s">
        <v>418</v>
      </c>
      <c r="I41" s="25" t="s">
        <v>419</v>
      </c>
      <c r="J41" s="20" t="s">
        <v>631</v>
      </c>
      <c r="K41" s="20" t="s">
        <v>420</v>
      </c>
      <c r="L41" s="12" t="s">
        <v>1079</v>
      </c>
      <c r="M41" s="20">
        <v>667446000</v>
      </c>
      <c r="N41" s="57" t="s">
        <v>360</v>
      </c>
      <c r="O41" s="58">
        <v>1</v>
      </c>
      <c r="P41" s="58" t="s">
        <v>421</v>
      </c>
      <c r="Q41" s="25" t="s">
        <v>368</v>
      </c>
      <c r="R41" s="25" t="s">
        <v>21</v>
      </c>
    </row>
    <row r="42" spans="2:18" ht="77.25" thickBot="1" x14ac:dyDescent="0.3">
      <c r="B42" s="73">
        <v>40</v>
      </c>
      <c r="C42" s="32" t="s">
        <v>350</v>
      </c>
      <c r="D42" s="9">
        <v>2022002470060</v>
      </c>
      <c r="E42" s="48">
        <v>2022</v>
      </c>
      <c r="F42" s="10" t="s">
        <v>380</v>
      </c>
      <c r="G42" s="7" t="s">
        <v>600</v>
      </c>
      <c r="H42" s="16" t="s">
        <v>597</v>
      </c>
      <c r="I42" s="8" t="s">
        <v>598</v>
      </c>
      <c r="J42" s="12" t="s">
        <v>1038</v>
      </c>
      <c r="K42" s="12" t="s">
        <v>1040</v>
      </c>
      <c r="L42" s="12" t="s">
        <v>1039</v>
      </c>
      <c r="M42" s="11">
        <v>33661821785</v>
      </c>
      <c r="N42" s="8" t="s">
        <v>602</v>
      </c>
      <c r="O42" s="7">
        <v>1</v>
      </c>
      <c r="P42" s="7" t="s">
        <v>601</v>
      </c>
      <c r="Q42" s="8" t="s">
        <v>368</v>
      </c>
      <c r="R42" s="7" t="s">
        <v>21</v>
      </c>
    </row>
    <row r="43" spans="2:18" ht="104.25" customHeight="1" thickBot="1" x14ac:dyDescent="0.3">
      <c r="B43" s="73">
        <v>41</v>
      </c>
      <c r="C43" s="27" t="s">
        <v>398</v>
      </c>
      <c r="D43" s="9">
        <v>2022002470061</v>
      </c>
      <c r="E43" s="9">
        <v>2022</v>
      </c>
      <c r="F43" s="12" t="s">
        <v>423</v>
      </c>
      <c r="G43" s="11" t="s">
        <v>423</v>
      </c>
      <c r="H43" s="8" t="s">
        <v>422</v>
      </c>
      <c r="I43" s="7" t="s">
        <v>424</v>
      </c>
      <c r="J43" s="11" t="s">
        <v>1041</v>
      </c>
      <c r="K43" s="11" t="s">
        <v>425</v>
      </c>
      <c r="L43" s="12" t="s">
        <v>1079</v>
      </c>
      <c r="M43" s="11">
        <v>185199427.16999999</v>
      </c>
      <c r="N43" s="8" t="s">
        <v>360</v>
      </c>
      <c r="O43" s="10">
        <v>3</v>
      </c>
      <c r="P43" s="10" t="s">
        <v>426</v>
      </c>
      <c r="Q43" s="7" t="s">
        <v>368</v>
      </c>
      <c r="R43" s="7" t="s">
        <v>21</v>
      </c>
    </row>
    <row r="44" spans="2:18" ht="117" customHeight="1" thickBot="1" x14ac:dyDescent="0.3">
      <c r="B44" s="73">
        <v>42</v>
      </c>
      <c r="C44" s="27" t="s">
        <v>428</v>
      </c>
      <c r="D44" s="9">
        <v>2022002470062</v>
      </c>
      <c r="E44" s="9">
        <v>2022</v>
      </c>
      <c r="F44" s="12" t="s">
        <v>209</v>
      </c>
      <c r="G44" s="11" t="s">
        <v>427</v>
      </c>
      <c r="H44" s="8" t="s">
        <v>62</v>
      </c>
      <c r="I44" s="7" t="s">
        <v>430</v>
      </c>
      <c r="J44" s="11" t="s">
        <v>431</v>
      </c>
      <c r="K44" s="11" t="s">
        <v>431</v>
      </c>
      <c r="L44" s="12" t="s">
        <v>1079</v>
      </c>
      <c r="M44" s="11">
        <v>2572915673</v>
      </c>
      <c r="N44" s="8" t="s">
        <v>360</v>
      </c>
      <c r="O44" s="10">
        <v>2</v>
      </c>
      <c r="P44" s="10" t="s">
        <v>432</v>
      </c>
      <c r="Q44" s="7" t="s">
        <v>368</v>
      </c>
      <c r="R44" s="7" t="s">
        <v>21</v>
      </c>
    </row>
    <row r="45" spans="2:18" ht="141" thickBot="1" x14ac:dyDescent="0.3">
      <c r="B45" s="73">
        <v>43</v>
      </c>
      <c r="C45" s="27" t="s">
        <v>428</v>
      </c>
      <c r="D45" s="9">
        <v>2022002470065</v>
      </c>
      <c r="E45" s="9">
        <v>2022</v>
      </c>
      <c r="F45" s="12" t="s">
        <v>71</v>
      </c>
      <c r="G45" s="11" t="s">
        <v>92</v>
      </c>
      <c r="H45" s="8" t="s">
        <v>429</v>
      </c>
      <c r="I45" s="7" t="s">
        <v>434</v>
      </c>
      <c r="J45" s="11" t="s">
        <v>1042</v>
      </c>
      <c r="K45" s="11" t="s">
        <v>1043</v>
      </c>
      <c r="L45" s="12" t="s">
        <v>1079</v>
      </c>
      <c r="M45" s="11">
        <v>60343266</v>
      </c>
      <c r="N45" s="8" t="s">
        <v>360</v>
      </c>
      <c r="O45" s="10">
        <v>3</v>
      </c>
      <c r="P45" s="10" t="s">
        <v>433</v>
      </c>
      <c r="Q45" s="7" t="s">
        <v>368</v>
      </c>
      <c r="R45" s="7" t="s">
        <v>21</v>
      </c>
    </row>
    <row r="46" spans="2:18" ht="147" customHeight="1" thickBot="1" x14ac:dyDescent="0.3">
      <c r="B46" s="73">
        <v>44</v>
      </c>
      <c r="C46" s="27" t="s">
        <v>354</v>
      </c>
      <c r="D46" s="9">
        <v>2022002470066</v>
      </c>
      <c r="E46" s="9">
        <v>2022</v>
      </c>
      <c r="F46" s="12" t="s">
        <v>48</v>
      </c>
      <c r="G46" s="11" t="s">
        <v>48</v>
      </c>
      <c r="H46" s="8" t="s">
        <v>435</v>
      </c>
      <c r="I46" s="7" t="s">
        <v>436</v>
      </c>
      <c r="J46" s="11" t="s">
        <v>431</v>
      </c>
      <c r="K46" s="11" t="s">
        <v>431</v>
      </c>
      <c r="L46" s="12" t="s">
        <v>1079</v>
      </c>
      <c r="M46" s="11">
        <v>1000000000</v>
      </c>
      <c r="N46" s="8" t="s">
        <v>360</v>
      </c>
      <c r="O46" s="10">
        <v>1</v>
      </c>
      <c r="P46" s="10" t="s">
        <v>148</v>
      </c>
      <c r="Q46" s="7" t="s">
        <v>21</v>
      </c>
      <c r="R46" s="7" t="s">
        <v>21</v>
      </c>
    </row>
    <row r="47" spans="2:18" ht="111.75" customHeight="1" thickBot="1" x14ac:dyDescent="0.3">
      <c r="B47" s="73">
        <v>45</v>
      </c>
      <c r="C47" s="27" t="s">
        <v>398</v>
      </c>
      <c r="D47" s="9">
        <v>2022002470068</v>
      </c>
      <c r="E47" s="9">
        <v>2022</v>
      </c>
      <c r="F47" s="12" t="s">
        <v>71</v>
      </c>
      <c r="G47" s="11" t="s">
        <v>92</v>
      </c>
      <c r="H47" s="8" t="s">
        <v>596</v>
      </c>
      <c r="I47" s="7" t="s">
        <v>437</v>
      </c>
      <c r="J47" s="11" t="s">
        <v>401</v>
      </c>
      <c r="K47" s="11" t="s">
        <v>401</v>
      </c>
      <c r="L47" s="12" t="s">
        <v>1079</v>
      </c>
      <c r="M47" s="11">
        <v>192800000</v>
      </c>
      <c r="N47" s="8" t="s">
        <v>360</v>
      </c>
      <c r="O47" s="10">
        <v>3</v>
      </c>
      <c r="P47" s="10" t="s">
        <v>438</v>
      </c>
      <c r="Q47" s="7" t="s">
        <v>368</v>
      </c>
      <c r="R47" s="7" t="s">
        <v>21</v>
      </c>
    </row>
    <row r="48" spans="2:18" ht="94.5" customHeight="1" thickBot="1" x14ac:dyDescent="0.3">
      <c r="B48" s="73">
        <v>46</v>
      </c>
      <c r="C48" s="27" t="s">
        <v>350</v>
      </c>
      <c r="D48" s="9">
        <v>2022002470069</v>
      </c>
      <c r="E48" s="9">
        <v>2022</v>
      </c>
      <c r="F48" s="12" t="s">
        <v>380</v>
      </c>
      <c r="G48" s="11" t="s">
        <v>439</v>
      </c>
      <c r="H48" s="8" t="s">
        <v>440</v>
      </c>
      <c r="I48" s="7" t="s">
        <v>441</v>
      </c>
      <c r="J48" s="11" t="s">
        <v>1044</v>
      </c>
      <c r="K48" s="11" t="s">
        <v>1046</v>
      </c>
      <c r="L48" s="11" t="s">
        <v>1045</v>
      </c>
      <c r="M48" s="11">
        <v>2977626220</v>
      </c>
      <c r="N48" s="8" t="s">
        <v>360</v>
      </c>
      <c r="O48" s="10">
        <v>2</v>
      </c>
      <c r="P48" s="10" t="s">
        <v>442</v>
      </c>
      <c r="Q48" s="7" t="s">
        <v>368</v>
      </c>
      <c r="R48" s="7" t="s">
        <v>21</v>
      </c>
    </row>
    <row r="49" spans="2:18" ht="154.5" customHeight="1" thickBot="1" x14ac:dyDescent="0.3">
      <c r="B49" s="73">
        <v>47</v>
      </c>
      <c r="C49" s="27" t="s">
        <v>363</v>
      </c>
      <c r="D49" s="9">
        <v>2022002470073</v>
      </c>
      <c r="E49" s="9">
        <v>2022</v>
      </c>
      <c r="F49" s="12" t="s">
        <v>443</v>
      </c>
      <c r="G49" s="11" t="s">
        <v>444</v>
      </c>
      <c r="H49" s="8" t="s">
        <v>445</v>
      </c>
      <c r="I49" s="7" t="s">
        <v>446</v>
      </c>
      <c r="J49" s="11" t="s">
        <v>1048</v>
      </c>
      <c r="K49" s="11" t="s">
        <v>1047</v>
      </c>
      <c r="L49" s="11" t="s">
        <v>1049</v>
      </c>
      <c r="M49" s="11">
        <v>36924370</v>
      </c>
      <c r="N49" s="8" t="s">
        <v>360</v>
      </c>
      <c r="O49" s="10">
        <v>3</v>
      </c>
      <c r="P49" s="10" t="s">
        <v>447</v>
      </c>
      <c r="Q49" s="7" t="s">
        <v>368</v>
      </c>
      <c r="R49" s="7" t="s">
        <v>21</v>
      </c>
    </row>
    <row r="50" spans="2:18" ht="99" customHeight="1" thickBot="1" x14ac:dyDescent="0.3">
      <c r="B50" s="73">
        <v>48</v>
      </c>
      <c r="C50" s="27" t="s">
        <v>350</v>
      </c>
      <c r="D50" s="9">
        <v>2022002470074</v>
      </c>
      <c r="E50" s="9">
        <v>2022</v>
      </c>
      <c r="F50" s="12" t="s">
        <v>380</v>
      </c>
      <c r="G50" s="11" t="s">
        <v>126</v>
      </c>
      <c r="H50" s="8" t="s">
        <v>448</v>
      </c>
      <c r="I50" s="7" t="s">
        <v>449</v>
      </c>
      <c r="J50" s="11" t="s">
        <v>431</v>
      </c>
      <c r="K50" s="11" t="s">
        <v>450</v>
      </c>
      <c r="L50" s="12" t="s">
        <v>1079</v>
      </c>
      <c r="M50" s="11">
        <v>1018312797.6</v>
      </c>
      <c r="N50" s="8" t="s">
        <v>360</v>
      </c>
      <c r="O50" s="10">
        <v>1</v>
      </c>
      <c r="P50" s="10" t="s">
        <v>385</v>
      </c>
      <c r="Q50" s="7" t="s">
        <v>368</v>
      </c>
      <c r="R50" s="7" t="s">
        <v>21</v>
      </c>
    </row>
    <row r="51" spans="2:18" ht="78" customHeight="1" thickBot="1" x14ac:dyDescent="0.3">
      <c r="B51" s="73">
        <v>49</v>
      </c>
      <c r="C51" s="27" t="s">
        <v>398</v>
      </c>
      <c r="D51" s="9">
        <v>2022002470071</v>
      </c>
      <c r="E51" s="9">
        <v>2022</v>
      </c>
      <c r="F51" s="12" t="s">
        <v>57</v>
      </c>
      <c r="G51" s="11" t="s">
        <v>364</v>
      </c>
      <c r="H51" s="8" t="s">
        <v>451</v>
      </c>
      <c r="I51" s="7" t="s">
        <v>452</v>
      </c>
      <c r="J51" s="11" t="s">
        <v>431</v>
      </c>
      <c r="K51" s="11" t="s">
        <v>453</v>
      </c>
      <c r="L51" s="12" t="s">
        <v>1079</v>
      </c>
      <c r="M51" s="11">
        <v>1333231752.48</v>
      </c>
      <c r="N51" s="8" t="s">
        <v>360</v>
      </c>
      <c r="O51" s="10">
        <v>1</v>
      </c>
      <c r="P51" s="10" t="s">
        <v>454</v>
      </c>
      <c r="Q51" s="7" t="s">
        <v>368</v>
      </c>
      <c r="R51" s="7" t="s">
        <v>21</v>
      </c>
    </row>
    <row r="52" spans="2:18" ht="130.5" customHeight="1" thickBot="1" x14ac:dyDescent="0.3">
      <c r="B52" s="73">
        <v>50</v>
      </c>
      <c r="C52" s="27" t="s">
        <v>354</v>
      </c>
      <c r="D52" s="9">
        <v>2022002470075</v>
      </c>
      <c r="E52" s="9">
        <v>2022</v>
      </c>
      <c r="F52" s="12" t="s">
        <v>215</v>
      </c>
      <c r="G52" s="11" t="s">
        <v>362</v>
      </c>
      <c r="H52" s="8" t="s">
        <v>455</v>
      </c>
      <c r="I52" s="7" t="s">
        <v>456</v>
      </c>
      <c r="J52" s="11" t="s">
        <v>1050</v>
      </c>
      <c r="K52" s="11" t="s">
        <v>1050</v>
      </c>
      <c r="L52" s="12" t="s">
        <v>1079</v>
      </c>
      <c r="M52" s="11">
        <v>200000000</v>
      </c>
      <c r="N52" s="8" t="s">
        <v>360</v>
      </c>
      <c r="O52" s="10">
        <v>4</v>
      </c>
      <c r="P52" s="10" t="s">
        <v>457</v>
      </c>
      <c r="Q52" s="7" t="s">
        <v>368</v>
      </c>
      <c r="R52" s="7" t="s">
        <v>21</v>
      </c>
    </row>
    <row r="53" spans="2:18" ht="114.75" customHeight="1" thickBot="1" x14ac:dyDescent="0.3">
      <c r="B53" s="73">
        <v>51</v>
      </c>
      <c r="C53" s="27" t="s">
        <v>354</v>
      </c>
      <c r="D53" s="9">
        <v>2022002470076</v>
      </c>
      <c r="E53" s="9">
        <v>2022</v>
      </c>
      <c r="F53" s="12" t="s">
        <v>48</v>
      </c>
      <c r="G53" s="11" t="s">
        <v>97</v>
      </c>
      <c r="H53" s="8" t="s">
        <v>141</v>
      </c>
      <c r="I53" s="7" t="s">
        <v>375</v>
      </c>
      <c r="J53" s="11" t="s">
        <v>458</v>
      </c>
      <c r="K53" s="11" t="s">
        <v>458</v>
      </c>
      <c r="L53" s="12" t="s">
        <v>1079</v>
      </c>
      <c r="M53" s="11">
        <v>499923300</v>
      </c>
      <c r="N53" s="8" t="s">
        <v>360</v>
      </c>
      <c r="O53" s="10">
        <v>2</v>
      </c>
      <c r="P53" s="10" t="s">
        <v>459</v>
      </c>
      <c r="Q53" s="7" t="s">
        <v>368</v>
      </c>
      <c r="R53" s="7" t="s">
        <v>21</v>
      </c>
    </row>
    <row r="54" spans="2:18" ht="105" customHeight="1" thickBot="1" x14ac:dyDescent="0.3">
      <c r="B54" s="73">
        <v>52</v>
      </c>
      <c r="C54" s="27" t="s">
        <v>398</v>
      </c>
      <c r="D54" s="9">
        <v>2022002470077</v>
      </c>
      <c r="E54" s="9">
        <v>2022</v>
      </c>
      <c r="F54" s="12" t="s">
        <v>71</v>
      </c>
      <c r="G54" s="11" t="s">
        <v>92</v>
      </c>
      <c r="H54" s="8" t="s">
        <v>460</v>
      </c>
      <c r="I54" s="7" t="s">
        <v>461</v>
      </c>
      <c r="J54" s="11" t="s">
        <v>357</v>
      </c>
      <c r="K54" s="11" t="s">
        <v>357</v>
      </c>
      <c r="L54" s="12" t="s">
        <v>1079</v>
      </c>
      <c r="M54" s="11">
        <v>134257809</v>
      </c>
      <c r="N54" s="8" t="s">
        <v>360</v>
      </c>
      <c r="O54" s="10">
        <v>6</v>
      </c>
      <c r="P54" s="10" t="s">
        <v>462</v>
      </c>
      <c r="Q54" s="7" t="s">
        <v>368</v>
      </c>
      <c r="R54" s="10" t="s">
        <v>21</v>
      </c>
    </row>
    <row r="55" spans="2:18" ht="77.25" customHeight="1" thickBot="1" x14ac:dyDescent="0.3">
      <c r="B55" s="73">
        <v>53</v>
      </c>
      <c r="C55" s="27" t="s">
        <v>350</v>
      </c>
      <c r="D55" s="9">
        <v>2022002470078</v>
      </c>
      <c r="E55" s="9">
        <v>2022</v>
      </c>
      <c r="F55" s="12" t="s">
        <v>380</v>
      </c>
      <c r="G55" s="11" t="s">
        <v>403</v>
      </c>
      <c r="H55" s="8" t="s">
        <v>463</v>
      </c>
      <c r="I55" s="7" t="s">
        <v>464</v>
      </c>
      <c r="J55" s="11" t="s">
        <v>465</v>
      </c>
      <c r="K55" s="11" t="s">
        <v>465</v>
      </c>
      <c r="L55" s="12" t="s">
        <v>1079</v>
      </c>
      <c r="M55" s="11">
        <v>244110326</v>
      </c>
      <c r="N55" s="8" t="s">
        <v>360</v>
      </c>
      <c r="O55" s="10">
        <v>1</v>
      </c>
      <c r="P55" s="10" t="s">
        <v>466</v>
      </c>
      <c r="Q55" s="7" t="s">
        <v>368</v>
      </c>
      <c r="R55" s="7" t="s">
        <v>21</v>
      </c>
    </row>
    <row r="56" spans="2:18" ht="112.5" customHeight="1" thickBot="1" x14ac:dyDescent="0.3">
      <c r="B56" s="73">
        <v>54</v>
      </c>
      <c r="C56" s="27" t="s">
        <v>350</v>
      </c>
      <c r="D56" s="9">
        <v>2022002470079</v>
      </c>
      <c r="E56" s="9">
        <v>2022</v>
      </c>
      <c r="F56" s="12" t="s">
        <v>380</v>
      </c>
      <c r="G56" s="11" t="s">
        <v>403</v>
      </c>
      <c r="H56" s="8" t="s">
        <v>467</v>
      </c>
      <c r="I56" s="7" t="s">
        <v>468</v>
      </c>
      <c r="J56" s="11" t="s">
        <v>469</v>
      </c>
      <c r="K56" s="11" t="s">
        <v>469</v>
      </c>
      <c r="L56" s="12" t="s">
        <v>1079</v>
      </c>
      <c r="M56" s="11">
        <v>13953032326</v>
      </c>
      <c r="N56" s="8" t="s">
        <v>360</v>
      </c>
      <c r="O56" s="10">
        <v>1</v>
      </c>
      <c r="P56" s="10" t="s">
        <v>470</v>
      </c>
      <c r="Q56" s="7" t="s">
        <v>368</v>
      </c>
      <c r="R56" s="7" t="s">
        <v>21</v>
      </c>
    </row>
    <row r="57" spans="2:18" ht="81" customHeight="1" thickBot="1" x14ac:dyDescent="0.3">
      <c r="B57" s="73">
        <v>55</v>
      </c>
      <c r="C57" s="31" t="s">
        <v>350</v>
      </c>
      <c r="D57" s="9">
        <v>2022002470080</v>
      </c>
      <c r="E57" s="9">
        <v>2022</v>
      </c>
      <c r="F57" s="7" t="s">
        <v>380</v>
      </c>
      <c r="G57" s="7" t="s">
        <v>403</v>
      </c>
      <c r="H57" s="7" t="s">
        <v>471</v>
      </c>
      <c r="I57" s="7" t="s">
        <v>473</v>
      </c>
      <c r="J57" s="7" t="s">
        <v>472</v>
      </c>
      <c r="K57" s="7" t="s">
        <v>472</v>
      </c>
      <c r="L57" s="12" t="s">
        <v>1079</v>
      </c>
      <c r="M57" s="11">
        <v>84694828</v>
      </c>
      <c r="N57" s="8" t="s">
        <v>360</v>
      </c>
      <c r="O57" s="7">
        <v>1</v>
      </c>
      <c r="P57" s="7" t="s">
        <v>474</v>
      </c>
      <c r="Q57" s="7" t="s">
        <v>368</v>
      </c>
      <c r="R57" s="7" t="s">
        <v>21</v>
      </c>
    </row>
    <row r="58" spans="2:18" ht="95.25" customHeight="1" thickBot="1" x14ac:dyDescent="0.3">
      <c r="B58" s="73">
        <v>56</v>
      </c>
      <c r="C58" s="31" t="s">
        <v>350</v>
      </c>
      <c r="D58" s="9">
        <v>2022002470081</v>
      </c>
      <c r="E58" s="9">
        <v>2022</v>
      </c>
      <c r="F58" s="7" t="s">
        <v>475</v>
      </c>
      <c r="G58" s="7" t="s">
        <v>174</v>
      </c>
      <c r="H58" s="7" t="s">
        <v>476</v>
      </c>
      <c r="I58" s="7" t="s">
        <v>477</v>
      </c>
      <c r="J58" s="7" t="s">
        <v>431</v>
      </c>
      <c r="K58" s="7" t="s">
        <v>478</v>
      </c>
      <c r="L58" s="7" t="s">
        <v>1045</v>
      </c>
      <c r="M58" s="11">
        <v>1800000000</v>
      </c>
      <c r="N58" s="8" t="s">
        <v>360</v>
      </c>
      <c r="O58" s="7">
        <v>3</v>
      </c>
      <c r="P58" s="7" t="s">
        <v>479</v>
      </c>
      <c r="Q58" s="7" t="s">
        <v>368</v>
      </c>
      <c r="R58" s="7" t="s">
        <v>21</v>
      </c>
    </row>
    <row r="59" spans="2:18" ht="167.25" customHeight="1" thickBot="1" x14ac:dyDescent="0.3">
      <c r="B59" s="73">
        <v>57</v>
      </c>
      <c r="C59" s="31" t="s">
        <v>354</v>
      </c>
      <c r="D59" s="9">
        <v>20220024700082</v>
      </c>
      <c r="E59" s="9">
        <v>2022</v>
      </c>
      <c r="F59" s="7" t="s">
        <v>215</v>
      </c>
      <c r="G59" s="7" t="s">
        <v>480</v>
      </c>
      <c r="H59" s="7" t="s">
        <v>481</v>
      </c>
      <c r="I59" s="7" t="s">
        <v>482</v>
      </c>
      <c r="J59" s="7" t="s">
        <v>396</v>
      </c>
      <c r="K59" s="7" t="s">
        <v>396</v>
      </c>
      <c r="L59" s="12" t="s">
        <v>1079</v>
      </c>
      <c r="M59" s="11">
        <v>11002795</v>
      </c>
      <c r="N59" s="8" t="s">
        <v>360</v>
      </c>
      <c r="O59" s="7">
        <v>3</v>
      </c>
      <c r="P59" s="7" t="s">
        <v>483</v>
      </c>
      <c r="Q59" s="7" t="s">
        <v>368</v>
      </c>
      <c r="R59" s="7" t="s">
        <v>21</v>
      </c>
    </row>
    <row r="60" spans="2:18" ht="95.25" customHeight="1" thickBot="1" x14ac:dyDescent="0.3">
      <c r="B60" s="73">
        <v>58</v>
      </c>
      <c r="C60" s="31" t="s">
        <v>398</v>
      </c>
      <c r="D60" s="9">
        <v>2022002470085</v>
      </c>
      <c r="E60" s="9">
        <v>2022</v>
      </c>
      <c r="F60" s="7" t="s">
        <v>484</v>
      </c>
      <c r="G60" s="7" t="s">
        <v>57</v>
      </c>
      <c r="H60" s="7" t="s">
        <v>485</v>
      </c>
      <c r="I60" s="7" t="s">
        <v>486</v>
      </c>
      <c r="J60" s="7" t="s">
        <v>431</v>
      </c>
      <c r="K60" s="7" t="s">
        <v>431</v>
      </c>
      <c r="L60" s="12" t="s">
        <v>1079</v>
      </c>
      <c r="M60" s="11">
        <v>2251745120</v>
      </c>
      <c r="N60" s="8" t="s">
        <v>360</v>
      </c>
      <c r="O60" s="7">
        <v>1</v>
      </c>
      <c r="P60" s="7" t="s">
        <v>203</v>
      </c>
      <c r="Q60" s="7" t="s">
        <v>368</v>
      </c>
      <c r="R60" s="7" t="s">
        <v>21</v>
      </c>
    </row>
    <row r="61" spans="2:18" ht="137.25" customHeight="1" thickBot="1" x14ac:dyDescent="0.3">
      <c r="B61" s="77">
        <v>59</v>
      </c>
      <c r="C61" s="34" t="s">
        <v>487</v>
      </c>
      <c r="D61" s="26">
        <v>2022002470087</v>
      </c>
      <c r="E61" s="26">
        <v>2022</v>
      </c>
      <c r="F61" s="25" t="s">
        <v>153</v>
      </c>
      <c r="G61" s="25" t="s">
        <v>488</v>
      </c>
      <c r="H61" s="25" t="s">
        <v>489</v>
      </c>
      <c r="I61" s="25" t="s">
        <v>490</v>
      </c>
      <c r="J61" s="7" t="s">
        <v>498</v>
      </c>
      <c r="K61" s="7" t="s">
        <v>498</v>
      </c>
      <c r="L61" s="12" t="s">
        <v>1079</v>
      </c>
      <c r="M61" s="20">
        <v>3272606819</v>
      </c>
      <c r="N61" s="57" t="s">
        <v>360</v>
      </c>
      <c r="O61" s="25">
        <v>3</v>
      </c>
      <c r="P61" s="25" t="s">
        <v>491</v>
      </c>
      <c r="Q61" s="25" t="s">
        <v>368</v>
      </c>
      <c r="R61" s="25" t="s">
        <v>21</v>
      </c>
    </row>
    <row r="62" spans="2:18" x14ac:dyDescent="0.25">
      <c r="J62" s="158"/>
      <c r="K62" s="158"/>
      <c r="L62" s="158"/>
      <c r="M62" s="44"/>
    </row>
    <row r="63" spans="2:18" x14ac:dyDescent="0.25">
      <c r="L63" s="40" t="s">
        <v>666</v>
      </c>
      <c r="M63" s="78">
        <f>M61+M60+M59+M58+M57+M56+M55+M54+M53+M52+M51+M50+M49+M48+M47+M46+M45+M44+M43+M42+M41+M40+M39+M38+M37+M36+M35+M34+M33+M32+M31+M30+M29+M28+M27+M26+M25+M24+M23+M22+M21+M20+M19+M18+M17+M16+M15+M14+M13+M12+M11+M10+M9+M8+M7+M6+M5+M4+M3</f>
        <v>290498455929.03003</v>
      </c>
    </row>
    <row r="64" spans="2:18" x14ac:dyDescent="0.25">
      <c r="L64" s="40" t="s">
        <v>667</v>
      </c>
      <c r="M64" s="78">
        <f>M61+M60+M59+M58+M57+M56+M55+M54+M53+M52+M51+M50+M49+M48+M47+M46+M45+M44+M43+M41+M40+M39+M38+M37+M36+M35+M34+M33+M32+M31+M30+M29+M28+M27+M26+M25+M24+M23+M22+M21+M20+M19+M18+M17+M16+M15+M14+M13+M12+M11+M10+M9+M7+M6+M5+M4+M3</f>
        <v>203906375824.03</v>
      </c>
    </row>
  </sheetData>
  <mergeCells count="1">
    <mergeCell ref="J62:L62"/>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8"/>
  <sheetViews>
    <sheetView zoomScale="87" zoomScaleNormal="87" workbookViewId="0">
      <selection activeCell="H2" sqref="H2"/>
    </sheetView>
  </sheetViews>
  <sheetFormatPr baseColWidth="10" defaultRowHeight="15" x14ac:dyDescent="0.25"/>
  <cols>
    <col min="3" max="3" width="21.42578125" customWidth="1"/>
    <col min="4" max="4" width="23.28515625" customWidth="1"/>
    <col min="5" max="6" width="17.85546875" customWidth="1"/>
    <col min="7" max="7" width="22.42578125" customWidth="1"/>
    <col min="8" max="8" width="32.5703125" customWidth="1"/>
    <col min="9" max="9" width="20.42578125" customWidth="1"/>
    <col min="11" max="12" width="0" hidden="1" customWidth="1"/>
    <col min="13" max="13" width="22.85546875" customWidth="1"/>
    <col min="16" max="16" width="16.140625" customWidth="1"/>
    <col min="17" max="17" width="15.42578125" customWidth="1"/>
  </cols>
  <sheetData>
    <row r="1" spans="2:18" ht="15.75" thickBot="1" x14ac:dyDescent="0.3"/>
    <row r="2" spans="2:18" ht="84.75" thickBot="1" x14ac:dyDescent="0.3">
      <c r="B2" s="100" t="s">
        <v>0</v>
      </c>
      <c r="C2" s="100" t="s">
        <v>212</v>
      </c>
      <c r="D2" s="100" t="s">
        <v>1</v>
      </c>
      <c r="E2" s="101" t="s">
        <v>581</v>
      </c>
      <c r="F2" s="101" t="s">
        <v>2</v>
      </c>
      <c r="G2" s="100" t="s">
        <v>3</v>
      </c>
      <c r="H2" s="101" t="s">
        <v>4</v>
      </c>
      <c r="I2" s="100" t="s">
        <v>5</v>
      </c>
      <c r="J2" s="100" t="s">
        <v>236</v>
      </c>
      <c r="K2" s="100" t="s">
        <v>620</v>
      </c>
      <c r="L2" s="100" t="s">
        <v>623</v>
      </c>
      <c r="M2" s="100" t="s">
        <v>6</v>
      </c>
      <c r="N2" s="100" t="s">
        <v>7</v>
      </c>
      <c r="O2" s="100" t="s">
        <v>8</v>
      </c>
      <c r="P2" s="100" t="s">
        <v>9</v>
      </c>
      <c r="Q2" s="102" t="s">
        <v>10</v>
      </c>
      <c r="R2" s="102" t="s">
        <v>11</v>
      </c>
    </row>
    <row r="3" spans="2:18" ht="129" customHeight="1" thickBot="1" x14ac:dyDescent="0.3">
      <c r="B3" s="103">
        <v>1</v>
      </c>
      <c r="C3" s="104" t="s">
        <v>211</v>
      </c>
      <c r="D3" s="97">
        <v>2022002470083</v>
      </c>
      <c r="E3" s="105">
        <v>2022</v>
      </c>
      <c r="F3" s="106" t="s">
        <v>52</v>
      </c>
      <c r="G3" s="96" t="s">
        <v>126</v>
      </c>
      <c r="H3" s="107" t="s">
        <v>342</v>
      </c>
      <c r="I3" s="108" t="s">
        <v>342</v>
      </c>
      <c r="J3" s="98"/>
      <c r="K3" s="98"/>
      <c r="L3" s="98"/>
      <c r="M3" s="109">
        <v>52930258320</v>
      </c>
      <c r="N3" s="108" t="s">
        <v>114</v>
      </c>
      <c r="O3" s="96">
        <v>3</v>
      </c>
      <c r="P3" s="96" t="s">
        <v>204</v>
      </c>
      <c r="Q3" s="108" t="s">
        <v>231</v>
      </c>
      <c r="R3" s="96" t="s">
        <v>21</v>
      </c>
    </row>
    <row r="4" spans="2:18" ht="136.5" customHeight="1" thickBot="1" x14ac:dyDescent="0.3">
      <c r="B4" s="103">
        <v>2</v>
      </c>
      <c r="C4" s="104" t="s">
        <v>350</v>
      </c>
      <c r="D4" s="97">
        <v>2022002470060</v>
      </c>
      <c r="E4" s="105">
        <v>2022</v>
      </c>
      <c r="F4" s="106" t="s">
        <v>380</v>
      </c>
      <c r="G4" s="96" t="s">
        <v>600</v>
      </c>
      <c r="H4" s="107" t="s">
        <v>597</v>
      </c>
      <c r="I4" s="108" t="s">
        <v>598</v>
      </c>
      <c r="J4" s="98" t="s">
        <v>599</v>
      </c>
      <c r="K4" s="98"/>
      <c r="L4" s="98"/>
      <c r="M4" s="109">
        <v>33661821785</v>
      </c>
      <c r="N4" s="108" t="s">
        <v>602</v>
      </c>
      <c r="O4" s="96">
        <v>1</v>
      </c>
      <c r="P4" s="96" t="s">
        <v>601</v>
      </c>
      <c r="Q4" s="108" t="s">
        <v>368</v>
      </c>
      <c r="R4" s="96" t="s">
        <v>21</v>
      </c>
    </row>
    <row r="5" spans="2:18" ht="136.5" customHeight="1" thickBot="1" x14ac:dyDescent="0.3">
      <c r="B5" s="92">
        <v>3</v>
      </c>
      <c r="C5" s="92" t="s">
        <v>214</v>
      </c>
      <c r="D5" s="93">
        <v>2021002470044</v>
      </c>
      <c r="E5" s="93">
        <v>2021</v>
      </c>
      <c r="F5" s="92" t="s">
        <v>670</v>
      </c>
      <c r="G5" s="92" t="s">
        <v>671</v>
      </c>
      <c r="H5" s="92" t="str">
        <f>UPPER("Ampliación y optimización del colector de alcantarillado sanitario en el barrio 11 de noviembre, en la ciudad de Santa Marta")</f>
        <v>AMPLIACIÓN Y OPTIMIZACIÓN DEL COLECTOR DE ALCANTARILLADO SANITARIO EN EL BARRIO 11 DE NOVIEMBRE, EN LA CIUDAD DE SANTA MARTA</v>
      </c>
      <c r="I5" s="92" t="s">
        <v>736</v>
      </c>
      <c r="J5" s="94" t="s">
        <v>737</v>
      </c>
      <c r="K5" s="94"/>
      <c r="L5" s="92" t="s">
        <v>738</v>
      </c>
      <c r="M5" s="95">
        <v>5467998162.501956</v>
      </c>
      <c r="N5" s="92" t="s">
        <v>738</v>
      </c>
      <c r="O5" s="92">
        <v>1</v>
      </c>
      <c r="P5" s="92" t="s">
        <v>732</v>
      </c>
      <c r="Q5" s="92" t="s">
        <v>65</v>
      </c>
      <c r="R5" s="92" t="s">
        <v>65</v>
      </c>
    </row>
    <row r="6" spans="2:18" ht="136.5" customHeight="1" thickBot="1" x14ac:dyDescent="0.3">
      <c r="B6" s="96">
        <v>4</v>
      </c>
      <c r="C6" s="96" t="s">
        <v>214</v>
      </c>
      <c r="D6" s="97">
        <v>2021002470044</v>
      </c>
      <c r="E6" s="97">
        <v>2021</v>
      </c>
      <c r="F6" s="96" t="s">
        <v>670</v>
      </c>
      <c r="G6" s="96" t="s">
        <v>671</v>
      </c>
      <c r="H6" s="96" t="str">
        <f>UPPER("Construcción de redes de alcantarillado sanitario en el sector de Bello Horizonte, en la ciudad de Santa Marta.")</f>
        <v>CONSTRUCCIÓN DE REDES DE ALCANTARILLADO SANITARIO EN EL SECTOR DE BELLO HORIZONTE, EN LA CIUDAD DE SANTA MARTA.</v>
      </c>
      <c r="I6" s="96" t="s">
        <v>739</v>
      </c>
      <c r="J6" s="98" t="s">
        <v>740</v>
      </c>
      <c r="K6" s="98"/>
      <c r="L6" s="96" t="s">
        <v>738</v>
      </c>
      <c r="M6" s="99">
        <v>2896116302.0145741</v>
      </c>
      <c r="N6" s="96" t="s">
        <v>738</v>
      </c>
      <c r="O6" s="96">
        <v>1</v>
      </c>
      <c r="P6" s="96" t="s">
        <v>732</v>
      </c>
      <c r="Q6" s="96" t="s">
        <v>65</v>
      </c>
      <c r="R6" s="96" t="s">
        <v>65</v>
      </c>
    </row>
    <row r="7" spans="2:18" ht="136.5" customHeight="1" thickBot="1" x14ac:dyDescent="0.3">
      <c r="B7" s="92">
        <v>5</v>
      </c>
      <c r="C7" s="92" t="s">
        <v>214</v>
      </c>
      <c r="D7" s="93">
        <v>2021002470044</v>
      </c>
      <c r="E7" s="93">
        <v>2021</v>
      </c>
      <c r="F7" s="92" t="s">
        <v>670</v>
      </c>
      <c r="G7" s="92" t="s">
        <v>671</v>
      </c>
      <c r="H7" s="92" t="str">
        <f>UPPER("Optimización de redes de alcantarillado sanitario en el barrio cristo rey del distrito de Santa Marta, departamento del Magdalena")</f>
        <v>OPTIMIZACIÓN DE REDES DE ALCANTARILLADO SANITARIO EN EL BARRIO CRISTO REY DEL DISTRITO DE SANTA MARTA, DEPARTAMENTO DEL MAGDALENA</v>
      </c>
      <c r="I7" s="92" t="s">
        <v>741</v>
      </c>
      <c r="J7" s="94" t="s">
        <v>742</v>
      </c>
      <c r="K7" s="94"/>
      <c r="L7" s="92" t="s">
        <v>738</v>
      </c>
      <c r="M7" s="95">
        <v>780965405.45028138</v>
      </c>
      <c r="N7" s="92" t="s">
        <v>738</v>
      </c>
      <c r="O7" s="92">
        <v>1</v>
      </c>
      <c r="P7" s="92" t="s">
        <v>732</v>
      </c>
      <c r="Q7" s="92" t="s">
        <v>65</v>
      </c>
      <c r="R7" s="92" t="s">
        <v>65</v>
      </c>
    </row>
    <row r="8" spans="2:18" x14ac:dyDescent="0.25">
      <c r="M8" s="79">
        <f>SUM(M3:M4)</f>
        <v>86592080105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54"/>
  <sheetViews>
    <sheetView topLeftCell="B1" zoomScale="80" zoomScaleNormal="80" workbookViewId="0">
      <selection activeCell="H5" sqref="H5"/>
    </sheetView>
  </sheetViews>
  <sheetFormatPr baseColWidth="10" defaultRowHeight="15" x14ac:dyDescent="0.25"/>
  <cols>
    <col min="3" max="3" width="17.140625" customWidth="1"/>
    <col min="4" max="5" width="18" customWidth="1"/>
    <col min="6" max="6" width="12" customWidth="1"/>
    <col min="7" max="7" width="16" customWidth="1"/>
    <col min="8" max="8" width="39.140625" customWidth="1"/>
    <col min="9" max="9" width="30.28515625" customWidth="1"/>
    <col min="10" max="10" width="33.140625" customWidth="1"/>
    <col min="11" max="12" width="15.7109375" customWidth="1"/>
    <col min="13" max="13" width="20.5703125" customWidth="1"/>
    <col min="14" max="14" width="21.42578125" customWidth="1"/>
    <col min="15" max="15" width="22.85546875" customWidth="1"/>
    <col min="16" max="16" width="12" customWidth="1"/>
    <col min="17" max="17" width="39.140625" customWidth="1"/>
  </cols>
  <sheetData>
    <row r="2" spans="2:17" x14ac:dyDescent="0.25">
      <c r="B2" s="159" t="s">
        <v>668</v>
      </c>
      <c r="C2" s="160"/>
      <c r="D2" s="160"/>
      <c r="E2" s="160"/>
      <c r="F2" s="160"/>
      <c r="G2" s="160"/>
      <c r="H2" s="160"/>
      <c r="I2" s="160"/>
      <c r="J2" s="160"/>
      <c r="K2" s="160"/>
      <c r="L2" s="160"/>
      <c r="M2" s="160"/>
      <c r="N2" s="160"/>
      <c r="O2" s="160"/>
      <c r="P2" s="160"/>
      <c r="Q2" s="161"/>
    </row>
    <row r="3" spans="2:17" ht="23.25" thickBot="1" x14ac:dyDescent="0.3">
      <c r="B3" s="80" t="s">
        <v>0</v>
      </c>
      <c r="C3" s="80" t="s">
        <v>212</v>
      </c>
      <c r="D3" s="80" t="s">
        <v>1</v>
      </c>
      <c r="E3" s="80" t="s">
        <v>581</v>
      </c>
      <c r="F3" s="80" t="s">
        <v>2</v>
      </c>
      <c r="G3" s="80" t="s">
        <v>3</v>
      </c>
      <c r="H3" s="80" t="s">
        <v>4</v>
      </c>
      <c r="I3" s="80" t="s">
        <v>5</v>
      </c>
      <c r="J3" s="80" t="s">
        <v>6</v>
      </c>
      <c r="K3" s="80" t="s">
        <v>669</v>
      </c>
      <c r="L3" s="80" t="s">
        <v>623</v>
      </c>
      <c r="M3" s="80" t="s">
        <v>7</v>
      </c>
      <c r="N3" s="80" t="s">
        <v>8</v>
      </c>
      <c r="O3" s="80" t="s">
        <v>9</v>
      </c>
      <c r="P3" s="80" t="s">
        <v>10</v>
      </c>
      <c r="Q3" s="80" t="s">
        <v>11</v>
      </c>
    </row>
    <row r="4" spans="2:17" ht="139.5" customHeight="1" thickBot="1" x14ac:dyDescent="0.3">
      <c r="B4" s="81">
        <v>1</v>
      </c>
      <c r="C4" s="81" t="s">
        <v>214</v>
      </c>
      <c r="D4" s="82">
        <v>2022002470026</v>
      </c>
      <c r="E4" s="82">
        <v>2022</v>
      </c>
      <c r="F4" s="81" t="s">
        <v>670</v>
      </c>
      <c r="G4" s="81" t="s">
        <v>671</v>
      </c>
      <c r="H4" s="81" t="s">
        <v>672</v>
      </c>
      <c r="I4" s="81" t="s">
        <v>673</v>
      </c>
      <c r="J4" s="83">
        <v>14138439983</v>
      </c>
      <c r="K4" s="84" t="s">
        <v>674</v>
      </c>
      <c r="L4" s="84" t="s">
        <v>1119</v>
      </c>
      <c r="M4" s="81" t="s">
        <v>675</v>
      </c>
      <c r="N4" s="81">
        <v>1</v>
      </c>
      <c r="O4" s="81" t="s">
        <v>676</v>
      </c>
      <c r="P4" s="81" t="s">
        <v>231</v>
      </c>
      <c r="Q4" s="81" t="s">
        <v>65</v>
      </c>
    </row>
    <row r="5" spans="2:17" ht="109.5" customHeight="1" thickBot="1" x14ac:dyDescent="0.3">
      <c r="B5" s="81">
        <v>2</v>
      </c>
      <c r="C5" s="81" t="s">
        <v>214</v>
      </c>
      <c r="D5" s="82">
        <v>2022002470027</v>
      </c>
      <c r="E5" s="82">
        <v>2022</v>
      </c>
      <c r="F5" s="81" t="s">
        <v>670</v>
      </c>
      <c r="G5" s="81" t="s">
        <v>671</v>
      </c>
      <c r="H5" s="81" t="s">
        <v>677</v>
      </c>
      <c r="I5" s="81" t="s">
        <v>678</v>
      </c>
      <c r="J5" s="83">
        <v>15991229211</v>
      </c>
      <c r="K5" s="84" t="s">
        <v>679</v>
      </c>
      <c r="L5" s="84" t="s">
        <v>1120</v>
      </c>
      <c r="M5" s="81" t="s">
        <v>675</v>
      </c>
      <c r="N5" s="81">
        <v>1</v>
      </c>
      <c r="O5" s="81" t="s">
        <v>676</v>
      </c>
      <c r="P5" s="81" t="s">
        <v>231</v>
      </c>
      <c r="Q5" s="81" t="s">
        <v>65</v>
      </c>
    </row>
    <row r="6" spans="2:17" ht="90" customHeight="1" thickBot="1" x14ac:dyDescent="0.3">
      <c r="B6" s="81">
        <v>3</v>
      </c>
      <c r="C6" s="81" t="s">
        <v>214</v>
      </c>
      <c r="D6" s="82">
        <v>2022002470028</v>
      </c>
      <c r="E6" s="82">
        <v>2022</v>
      </c>
      <c r="F6" s="81" t="s">
        <v>670</v>
      </c>
      <c r="G6" s="81" t="s">
        <v>671</v>
      </c>
      <c r="H6" s="81" t="s">
        <v>680</v>
      </c>
      <c r="I6" s="81" t="s">
        <v>681</v>
      </c>
      <c r="J6" s="83">
        <v>10125544660</v>
      </c>
      <c r="K6" s="84" t="s">
        <v>682</v>
      </c>
      <c r="L6" s="84" t="s">
        <v>1122</v>
      </c>
      <c r="M6" s="81" t="s">
        <v>675</v>
      </c>
      <c r="N6" s="81">
        <v>1</v>
      </c>
      <c r="O6" s="81" t="s">
        <v>683</v>
      </c>
      <c r="P6" s="81" t="s">
        <v>231</v>
      </c>
      <c r="Q6" s="81" t="s">
        <v>65</v>
      </c>
    </row>
    <row r="7" spans="2:17" ht="99" customHeight="1" thickBot="1" x14ac:dyDescent="0.3">
      <c r="B7" s="81">
        <v>4</v>
      </c>
      <c r="C7" s="81" t="s">
        <v>214</v>
      </c>
      <c r="D7" s="82">
        <v>2022002470029</v>
      </c>
      <c r="E7" s="82">
        <v>2022</v>
      </c>
      <c r="F7" s="81" t="s">
        <v>670</v>
      </c>
      <c r="G7" s="81" t="s">
        <v>671</v>
      </c>
      <c r="H7" s="81" t="s">
        <v>684</v>
      </c>
      <c r="I7" s="81" t="s">
        <v>685</v>
      </c>
      <c r="J7" s="83">
        <v>8155207912</v>
      </c>
      <c r="K7" s="84" t="s">
        <v>686</v>
      </c>
      <c r="L7" s="84" t="s">
        <v>1121</v>
      </c>
      <c r="M7" s="81" t="s">
        <v>675</v>
      </c>
      <c r="N7" s="81">
        <v>1</v>
      </c>
      <c r="O7" s="81" t="s">
        <v>683</v>
      </c>
      <c r="P7" s="81" t="s">
        <v>231</v>
      </c>
      <c r="Q7" s="81" t="s">
        <v>65</v>
      </c>
    </row>
    <row r="8" spans="2:17" ht="68.25" thickBot="1" x14ac:dyDescent="0.3">
      <c r="B8" s="81">
        <v>5</v>
      </c>
      <c r="C8" s="81" t="s">
        <v>214</v>
      </c>
      <c r="D8" s="82">
        <v>2022002470030</v>
      </c>
      <c r="E8" s="82">
        <v>2022</v>
      </c>
      <c r="F8" s="81" t="s">
        <v>670</v>
      </c>
      <c r="G8" s="81" t="s">
        <v>671</v>
      </c>
      <c r="H8" s="81" t="s">
        <v>687</v>
      </c>
      <c r="I8" s="81" t="s">
        <v>688</v>
      </c>
      <c r="J8" s="83">
        <v>8261682243</v>
      </c>
      <c r="K8" s="84" t="s">
        <v>689</v>
      </c>
      <c r="L8" s="84" t="s">
        <v>1123</v>
      </c>
      <c r="M8" s="81" t="s">
        <v>675</v>
      </c>
      <c r="N8" s="81">
        <v>1</v>
      </c>
      <c r="O8" s="81" t="s">
        <v>676</v>
      </c>
      <c r="P8" s="81" t="s">
        <v>231</v>
      </c>
      <c r="Q8" s="81" t="s">
        <v>65</v>
      </c>
    </row>
    <row r="9" spans="2:17" ht="45.75" thickBot="1" x14ac:dyDescent="0.3">
      <c r="B9" s="81">
        <v>6</v>
      </c>
      <c r="C9" s="81" t="s">
        <v>214</v>
      </c>
      <c r="D9" s="82">
        <v>2022002470039</v>
      </c>
      <c r="E9" s="82">
        <v>2022</v>
      </c>
      <c r="F9" s="81" t="s">
        <v>670</v>
      </c>
      <c r="G9" s="81" t="s">
        <v>671</v>
      </c>
      <c r="H9" s="81" t="s">
        <v>690</v>
      </c>
      <c r="I9" s="81" t="s">
        <v>691</v>
      </c>
      <c r="J9" s="83">
        <v>18802010403</v>
      </c>
      <c r="K9" s="84" t="s">
        <v>692</v>
      </c>
      <c r="L9" s="84" t="s">
        <v>1124</v>
      </c>
      <c r="M9" s="81" t="s">
        <v>675</v>
      </c>
      <c r="N9" s="81">
        <v>1</v>
      </c>
      <c r="O9" s="81" t="s">
        <v>693</v>
      </c>
      <c r="P9" s="81" t="s">
        <v>231</v>
      </c>
      <c r="Q9" s="81" t="s">
        <v>65</v>
      </c>
    </row>
    <row r="10" spans="2:17" ht="57" thickBot="1" x14ac:dyDescent="0.3">
      <c r="B10" s="81">
        <v>7</v>
      </c>
      <c r="C10" s="81" t="s">
        <v>214</v>
      </c>
      <c r="D10" s="82">
        <v>2022002470047</v>
      </c>
      <c r="E10" s="82">
        <v>2022</v>
      </c>
      <c r="F10" s="81" t="s">
        <v>670</v>
      </c>
      <c r="G10" s="81" t="s">
        <v>671</v>
      </c>
      <c r="H10" s="81" t="s">
        <v>694</v>
      </c>
      <c r="I10" s="81" t="s">
        <v>695</v>
      </c>
      <c r="J10" s="83">
        <v>8098700991</v>
      </c>
      <c r="K10" s="84" t="s">
        <v>696</v>
      </c>
      <c r="L10" s="84" t="s">
        <v>1125</v>
      </c>
      <c r="M10" s="81" t="s">
        <v>675</v>
      </c>
      <c r="N10" s="81">
        <v>1</v>
      </c>
      <c r="O10" s="81" t="s">
        <v>676</v>
      </c>
      <c r="P10" s="81" t="s">
        <v>231</v>
      </c>
      <c r="Q10" s="81" t="s">
        <v>65</v>
      </c>
    </row>
    <row r="11" spans="2:17" ht="57" thickBot="1" x14ac:dyDescent="0.3">
      <c r="B11" s="81">
        <v>8</v>
      </c>
      <c r="C11" s="81" t="s">
        <v>214</v>
      </c>
      <c r="D11" s="82">
        <v>2022002470057</v>
      </c>
      <c r="E11" s="82">
        <v>2022</v>
      </c>
      <c r="F11" s="81" t="s">
        <v>670</v>
      </c>
      <c r="G11" s="81" t="s">
        <v>671</v>
      </c>
      <c r="H11" s="81" t="s">
        <v>697</v>
      </c>
      <c r="I11" s="81" t="s">
        <v>698</v>
      </c>
      <c r="J11" s="83">
        <v>11101007698</v>
      </c>
      <c r="K11" s="84" t="s">
        <v>699</v>
      </c>
      <c r="L11" s="84" t="s">
        <v>1126</v>
      </c>
      <c r="M11" s="81" t="s">
        <v>700</v>
      </c>
      <c r="N11" s="81">
        <v>1</v>
      </c>
      <c r="O11" s="81" t="s">
        <v>676</v>
      </c>
      <c r="P11" s="81" t="s">
        <v>231</v>
      </c>
      <c r="Q11" s="81" t="s">
        <v>65</v>
      </c>
    </row>
    <row r="12" spans="2:17" ht="45.75" thickBot="1" x14ac:dyDescent="0.3">
      <c r="B12" s="81">
        <v>9</v>
      </c>
      <c r="C12" s="81" t="s">
        <v>214</v>
      </c>
      <c r="D12" s="82" t="s">
        <v>701</v>
      </c>
      <c r="E12" s="82"/>
      <c r="F12" s="81" t="s">
        <v>670</v>
      </c>
      <c r="G12" s="81" t="s">
        <v>671</v>
      </c>
      <c r="H12" s="81" t="s">
        <v>702</v>
      </c>
      <c r="I12" s="81" t="s">
        <v>703</v>
      </c>
      <c r="J12" s="83">
        <v>1378750638</v>
      </c>
      <c r="K12" s="84" t="s">
        <v>704</v>
      </c>
      <c r="L12" s="84"/>
      <c r="M12" s="81" t="s">
        <v>700</v>
      </c>
      <c r="N12" s="81">
        <v>1</v>
      </c>
      <c r="O12" s="81" t="s">
        <v>683</v>
      </c>
      <c r="P12" s="81" t="s">
        <v>705</v>
      </c>
      <c r="Q12" s="81" t="s">
        <v>65</v>
      </c>
    </row>
    <row r="13" spans="2:17" ht="45.75" thickBot="1" x14ac:dyDescent="0.3">
      <c r="B13" s="81">
        <v>10</v>
      </c>
      <c r="C13" s="81" t="s">
        <v>214</v>
      </c>
      <c r="D13" s="82" t="s">
        <v>701</v>
      </c>
      <c r="E13" s="82"/>
      <c r="F13" s="81" t="s">
        <v>670</v>
      </c>
      <c r="G13" s="81" t="s">
        <v>671</v>
      </c>
      <c r="H13" s="81" t="s">
        <v>706</v>
      </c>
      <c r="I13" s="81" t="s">
        <v>703</v>
      </c>
      <c r="J13" s="83">
        <v>472491976</v>
      </c>
      <c r="K13" s="84" t="s">
        <v>707</v>
      </c>
      <c r="L13" s="84"/>
      <c r="M13" s="81" t="s">
        <v>700</v>
      </c>
      <c r="N13" s="81">
        <v>1</v>
      </c>
      <c r="O13" s="81" t="s">
        <v>683</v>
      </c>
      <c r="P13" s="81" t="s">
        <v>705</v>
      </c>
      <c r="Q13" s="81" t="s">
        <v>65</v>
      </c>
    </row>
    <row r="14" spans="2:17" ht="45.75" thickBot="1" x14ac:dyDescent="0.3">
      <c r="B14" s="81">
        <v>11</v>
      </c>
      <c r="C14" s="81" t="s">
        <v>214</v>
      </c>
      <c r="D14" s="82" t="s">
        <v>701</v>
      </c>
      <c r="E14" s="82"/>
      <c r="F14" s="81" t="s">
        <v>670</v>
      </c>
      <c r="G14" s="81" t="s">
        <v>671</v>
      </c>
      <c r="H14" s="81" t="s">
        <v>708</v>
      </c>
      <c r="I14" s="81" t="s">
        <v>703</v>
      </c>
      <c r="J14" s="83">
        <v>467429133</v>
      </c>
      <c r="K14" s="84" t="s">
        <v>709</v>
      </c>
      <c r="L14" s="84"/>
      <c r="M14" s="81" t="s">
        <v>700</v>
      </c>
      <c r="N14" s="81">
        <v>1</v>
      </c>
      <c r="O14" s="81" t="s">
        <v>683</v>
      </c>
      <c r="P14" s="81" t="s">
        <v>705</v>
      </c>
      <c r="Q14" s="81" t="s">
        <v>65</v>
      </c>
    </row>
    <row r="15" spans="2:17" ht="45.75" thickBot="1" x14ac:dyDescent="0.3">
      <c r="B15" s="81">
        <v>12</v>
      </c>
      <c r="C15" s="81" t="s">
        <v>214</v>
      </c>
      <c r="D15" s="82" t="s">
        <v>701</v>
      </c>
      <c r="E15" s="82"/>
      <c r="F15" s="81" t="s">
        <v>670</v>
      </c>
      <c r="G15" s="81" t="s">
        <v>671</v>
      </c>
      <c r="H15" s="81" t="s">
        <v>710</v>
      </c>
      <c r="I15" s="81" t="s">
        <v>703</v>
      </c>
      <c r="J15" s="83">
        <v>604167868</v>
      </c>
      <c r="K15" s="84" t="s">
        <v>711</v>
      </c>
      <c r="L15" s="84"/>
      <c r="M15" s="81" t="s">
        <v>700</v>
      </c>
      <c r="N15" s="81">
        <v>1</v>
      </c>
      <c r="O15" s="81" t="s">
        <v>683</v>
      </c>
      <c r="P15" s="81" t="s">
        <v>705</v>
      </c>
      <c r="Q15" s="81" t="s">
        <v>65</v>
      </c>
    </row>
    <row r="16" spans="2:17" ht="45.75" thickBot="1" x14ac:dyDescent="0.3">
      <c r="B16" s="81">
        <v>13</v>
      </c>
      <c r="C16" s="81" t="s">
        <v>214</v>
      </c>
      <c r="D16" s="82" t="s">
        <v>701</v>
      </c>
      <c r="E16" s="82"/>
      <c r="F16" s="81" t="s">
        <v>670</v>
      </c>
      <c r="G16" s="81" t="s">
        <v>671</v>
      </c>
      <c r="H16" s="81" t="s">
        <v>712</v>
      </c>
      <c r="I16" s="81" t="s">
        <v>703</v>
      </c>
      <c r="J16" s="83">
        <v>4272463949</v>
      </c>
      <c r="K16" s="84" t="s">
        <v>713</v>
      </c>
      <c r="L16" s="84"/>
      <c r="M16" s="81" t="s">
        <v>700</v>
      </c>
      <c r="N16" s="81">
        <v>1</v>
      </c>
      <c r="O16" s="81" t="s">
        <v>683</v>
      </c>
      <c r="P16" s="81" t="s">
        <v>705</v>
      </c>
      <c r="Q16" s="81" t="s">
        <v>65</v>
      </c>
    </row>
    <row r="17" spans="2:17" ht="45.75" thickBot="1" x14ac:dyDescent="0.3">
      <c r="B17" s="81">
        <v>14</v>
      </c>
      <c r="C17" s="81" t="s">
        <v>214</v>
      </c>
      <c r="D17" s="82" t="s">
        <v>701</v>
      </c>
      <c r="E17" s="82"/>
      <c r="F17" s="81" t="s">
        <v>670</v>
      </c>
      <c r="G17" s="81" t="s">
        <v>671</v>
      </c>
      <c r="H17" s="81" t="s">
        <v>714</v>
      </c>
      <c r="I17" s="81" t="s">
        <v>703</v>
      </c>
      <c r="J17" s="83">
        <v>441758788</v>
      </c>
      <c r="K17" s="84" t="s">
        <v>715</v>
      </c>
      <c r="L17" s="84"/>
      <c r="M17" s="81" t="s">
        <v>700</v>
      </c>
      <c r="N17" s="81">
        <v>1</v>
      </c>
      <c r="O17" s="81" t="s">
        <v>683</v>
      </c>
      <c r="P17" s="81" t="s">
        <v>705</v>
      </c>
      <c r="Q17" s="81" t="s">
        <v>65</v>
      </c>
    </row>
    <row r="18" spans="2:17" ht="57" thickBot="1" x14ac:dyDescent="0.3">
      <c r="B18" s="81">
        <v>15</v>
      </c>
      <c r="C18" s="81" t="s">
        <v>214</v>
      </c>
      <c r="D18" s="82" t="s">
        <v>701</v>
      </c>
      <c r="E18" s="82"/>
      <c r="F18" s="81" t="s">
        <v>670</v>
      </c>
      <c r="G18" s="81" t="s">
        <v>671</v>
      </c>
      <c r="H18" s="81" t="s">
        <v>716</v>
      </c>
      <c r="I18" s="81" t="s">
        <v>717</v>
      </c>
      <c r="J18" s="83">
        <v>5792739760</v>
      </c>
      <c r="K18" s="84" t="s">
        <v>718</v>
      </c>
      <c r="L18" s="84"/>
      <c r="M18" s="81" t="s">
        <v>700</v>
      </c>
      <c r="N18" s="81">
        <v>1</v>
      </c>
      <c r="O18" s="81" t="s">
        <v>683</v>
      </c>
      <c r="P18" s="81" t="s">
        <v>705</v>
      </c>
      <c r="Q18" s="81" t="s">
        <v>65</v>
      </c>
    </row>
    <row r="19" spans="2:17" ht="57" thickBot="1" x14ac:dyDescent="0.3">
      <c r="B19" s="81">
        <v>16</v>
      </c>
      <c r="C19" s="81" t="s">
        <v>214</v>
      </c>
      <c r="D19" s="82" t="s">
        <v>701</v>
      </c>
      <c r="E19" s="82"/>
      <c r="F19" s="81" t="s">
        <v>670</v>
      </c>
      <c r="G19" s="81" t="s">
        <v>671</v>
      </c>
      <c r="H19" s="81" t="s">
        <v>719</v>
      </c>
      <c r="I19" s="81" t="s">
        <v>717</v>
      </c>
      <c r="J19" s="83">
        <v>3852645917</v>
      </c>
      <c r="K19" s="84" t="s">
        <v>720</v>
      </c>
      <c r="L19" s="84"/>
      <c r="M19" s="81" t="s">
        <v>700</v>
      </c>
      <c r="N19" s="81">
        <v>1</v>
      </c>
      <c r="O19" s="81" t="s">
        <v>683</v>
      </c>
      <c r="P19" s="81" t="s">
        <v>705</v>
      </c>
      <c r="Q19" s="81" t="s">
        <v>65</v>
      </c>
    </row>
    <row r="20" spans="2:17" ht="45.75" thickBot="1" x14ac:dyDescent="0.3">
      <c r="B20" s="81">
        <v>17</v>
      </c>
      <c r="C20" s="81" t="s">
        <v>214</v>
      </c>
      <c r="D20" s="82" t="s">
        <v>701</v>
      </c>
      <c r="E20" s="82"/>
      <c r="F20" s="81" t="s">
        <v>670</v>
      </c>
      <c r="G20" s="81" t="s">
        <v>671</v>
      </c>
      <c r="H20" s="81" t="s">
        <v>721</v>
      </c>
      <c r="I20" s="81" t="s">
        <v>703</v>
      </c>
      <c r="J20" s="83">
        <v>3364639623</v>
      </c>
      <c r="K20" s="84" t="s">
        <v>722</v>
      </c>
      <c r="L20" s="84"/>
      <c r="M20" s="81" t="s">
        <v>700</v>
      </c>
      <c r="N20" s="81">
        <v>1</v>
      </c>
      <c r="O20" s="81" t="s">
        <v>683</v>
      </c>
      <c r="P20" s="81" t="s">
        <v>705</v>
      </c>
      <c r="Q20" s="81" t="s">
        <v>65</v>
      </c>
    </row>
    <row r="21" spans="2:17" ht="45.75" thickBot="1" x14ac:dyDescent="0.3">
      <c r="B21" s="81">
        <v>18</v>
      </c>
      <c r="C21" s="81" t="s">
        <v>214</v>
      </c>
      <c r="D21" s="82" t="s">
        <v>701</v>
      </c>
      <c r="E21" s="82"/>
      <c r="F21" s="81" t="s">
        <v>670</v>
      </c>
      <c r="G21" s="81" t="s">
        <v>671</v>
      </c>
      <c r="H21" s="81" t="s">
        <v>723</v>
      </c>
      <c r="I21" s="81" t="s">
        <v>703</v>
      </c>
      <c r="J21" s="83">
        <v>5625342371</v>
      </c>
      <c r="K21" s="84" t="s">
        <v>724</v>
      </c>
      <c r="L21" s="84"/>
      <c r="M21" s="81" t="s">
        <v>700</v>
      </c>
      <c r="N21" s="81">
        <v>1</v>
      </c>
      <c r="O21" s="81" t="s">
        <v>683</v>
      </c>
      <c r="P21" s="81" t="s">
        <v>705</v>
      </c>
      <c r="Q21" s="81" t="s">
        <v>65</v>
      </c>
    </row>
    <row r="22" spans="2:17" ht="45.75" thickBot="1" x14ac:dyDescent="0.3">
      <c r="B22" s="81">
        <v>19</v>
      </c>
      <c r="C22" s="81" t="s">
        <v>214</v>
      </c>
      <c r="D22" s="82" t="s">
        <v>701</v>
      </c>
      <c r="E22" s="82"/>
      <c r="F22" s="81" t="s">
        <v>670</v>
      </c>
      <c r="G22" s="81" t="s">
        <v>671</v>
      </c>
      <c r="H22" s="81" t="str">
        <f>UPPER("Recuperación Sistema De Acueducto Del Corregimiento De Piñuelas, Municipio De Pivijay, Departamento Del Magdalena")</f>
        <v>RECUPERACIÓN SISTEMA DE ACUEDUCTO DEL CORREGIMIENTO DE PIÑUELAS, MUNICIPIO DE PIVIJAY, DEPARTAMENTO DEL MAGDALENA</v>
      </c>
      <c r="I22" s="81" t="s">
        <v>725</v>
      </c>
      <c r="J22" s="83">
        <v>3160876345</v>
      </c>
      <c r="K22" s="84" t="s">
        <v>726</v>
      </c>
      <c r="L22" s="84"/>
      <c r="M22" s="81" t="s">
        <v>700</v>
      </c>
      <c r="N22" s="81">
        <v>1</v>
      </c>
      <c r="O22" s="81" t="s">
        <v>683</v>
      </c>
      <c r="P22" s="81" t="s">
        <v>705</v>
      </c>
      <c r="Q22" s="81" t="s">
        <v>65</v>
      </c>
    </row>
    <row r="23" spans="2:17" ht="68.25" thickBot="1" x14ac:dyDescent="0.3">
      <c r="B23" s="81">
        <v>20</v>
      </c>
      <c r="C23" s="81" t="s">
        <v>214</v>
      </c>
      <c r="D23" s="82" t="s">
        <v>701</v>
      </c>
      <c r="E23" s="82"/>
      <c r="F23" s="81" t="s">
        <v>670</v>
      </c>
      <c r="G23" s="81" t="s">
        <v>671</v>
      </c>
      <c r="H23" s="81" t="str">
        <f>UPPER("Construcción Del Sistema De Acueducto Del Resguardo Indígena De Issa Oristuna, En El Municipio De Sabanas De San Ángel, Departamento Del Magdalena")</f>
        <v>CONSTRUCCIÓN DEL SISTEMA DE ACUEDUCTO DEL RESGUARDO INDÍGENA DE ISSA ORISTUNA, EN EL MUNICIPIO DE SABANAS DE SAN ÁNGEL, DEPARTAMENTO DEL MAGDALENA</v>
      </c>
      <c r="I23" s="81" t="s">
        <v>727</v>
      </c>
      <c r="J23" s="83">
        <v>2700905342</v>
      </c>
      <c r="K23" s="84" t="s">
        <v>728</v>
      </c>
      <c r="L23" s="84"/>
      <c r="M23" s="81" t="s">
        <v>700</v>
      </c>
      <c r="N23" s="81">
        <v>1</v>
      </c>
      <c r="O23" s="81" t="s">
        <v>729</v>
      </c>
      <c r="P23" s="81" t="s">
        <v>705</v>
      </c>
      <c r="Q23" s="81" t="s">
        <v>65</v>
      </c>
    </row>
    <row r="24" spans="2:17" ht="68.25" thickBot="1" x14ac:dyDescent="0.3">
      <c r="B24" s="81">
        <v>21</v>
      </c>
      <c r="C24" s="81" t="s">
        <v>214</v>
      </c>
      <c r="D24" s="82" t="s">
        <v>701</v>
      </c>
      <c r="E24" s="82"/>
      <c r="F24" s="81" t="s">
        <v>670</v>
      </c>
      <c r="G24" s="81" t="s">
        <v>671</v>
      </c>
      <c r="H24" s="81" t="str">
        <f>UPPER("Construcción de las redes de recolección del sistema de alcantarillado sanitario y optimización del sistema de tratamiento del municipio de Pijiño del Carmen, departamento del Magdalena")</f>
        <v>CONSTRUCCIÓN DE LAS REDES DE RECOLECCIÓN DEL SISTEMA DE ALCANTARILLADO SANITARIO Y OPTIMIZACIÓN DEL SISTEMA DE TRATAMIENTO DEL MUNICIPIO DE PIJIÑO DEL CARMEN, DEPARTAMENTO DEL MAGDALENA</v>
      </c>
      <c r="I24" s="81" t="s">
        <v>730</v>
      </c>
      <c r="J24" s="83">
        <v>6093000000</v>
      </c>
      <c r="K24" s="84" t="s">
        <v>731</v>
      </c>
      <c r="L24" s="84"/>
      <c r="M24" s="81" t="s">
        <v>700</v>
      </c>
      <c r="N24" s="81">
        <v>1</v>
      </c>
      <c r="O24" s="81" t="s">
        <v>732</v>
      </c>
      <c r="P24" s="81" t="s">
        <v>705</v>
      </c>
      <c r="Q24" s="81" t="s">
        <v>65</v>
      </c>
    </row>
    <row r="25" spans="2:17" ht="45.75" thickBot="1" x14ac:dyDescent="0.3">
      <c r="B25" s="81">
        <v>22</v>
      </c>
      <c r="C25" s="81" t="s">
        <v>214</v>
      </c>
      <c r="D25" s="82">
        <v>2022002470067</v>
      </c>
      <c r="E25" s="82">
        <v>2022</v>
      </c>
      <c r="F25" s="81" t="s">
        <v>670</v>
      </c>
      <c r="G25" s="81" t="s">
        <v>671</v>
      </c>
      <c r="H25" s="81" t="str">
        <f>UPPER("Asistencia Técnica para el Fortalecimiento del Servicios de Aseo en 15 municipios del Deparatamento del Magdalena. ")</f>
        <v xml:space="preserve">ASISTENCIA TÉCNICA PARA EL FORTALECIMIENTO DEL SERVICIOS DE ASEO EN 15 MUNICIPIOS DEL DEPARATAMENTO DEL MAGDALENA. </v>
      </c>
      <c r="I25" s="81" t="s">
        <v>733</v>
      </c>
      <c r="J25" s="83">
        <v>11918385208</v>
      </c>
      <c r="K25" s="84" t="s">
        <v>734</v>
      </c>
      <c r="L25" s="84"/>
      <c r="M25" s="81" t="s">
        <v>700</v>
      </c>
      <c r="N25" s="81">
        <v>1</v>
      </c>
      <c r="O25" s="81" t="s">
        <v>735</v>
      </c>
      <c r="P25" s="81" t="s">
        <v>705</v>
      </c>
      <c r="Q25" s="81" t="s">
        <v>65</v>
      </c>
    </row>
    <row r="26" spans="2:17" ht="57" thickBot="1" x14ac:dyDescent="0.3">
      <c r="B26" s="81">
        <v>23</v>
      </c>
      <c r="C26" s="81" t="s">
        <v>214</v>
      </c>
      <c r="D26" s="82">
        <v>2021002470044</v>
      </c>
      <c r="E26" s="82">
        <v>2021</v>
      </c>
      <c r="F26" s="81" t="s">
        <v>670</v>
      </c>
      <c r="G26" s="81" t="s">
        <v>671</v>
      </c>
      <c r="H26" s="81" t="str">
        <f>UPPER("Ampliación y optimización del colector de alcantarillado sanitario en el barrio 11 de noviembre, en la ciudad de Santa Marta")</f>
        <v>AMPLIACIÓN Y OPTIMIZACIÓN DEL COLECTOR DE ALCANTARILLADO SANITARIO EN EL BARRIO 11 DE NOVIEMBRE, EN LA CIUDAD DE SANTA MARTA</v>
      </c>
      <c r="I26" s="81" t="s">
        <v>736</v>
      </c>
      <c r="J26" s="83">
        <v>5467998162.501956</v>
      </c>
      <c r="K26" s="84" t="s">
        <v>737</v>
      </c>
      <c r="L26" s="84"/>
      <c r="M26" s="81" t="s">
        <v>738</v>
      </c>
      <c r="N26" s="81">
        <v>1</v>
      </c>
      <c r="O26" s="81" t="s">
        <v>732</v>
      </c>
      <c r="P26" s="81" t="s">
        <v>231</v>
      </c>
      <c r="Q26" s="81" t="s">
        <v>65</v>
      </c>
    </row>
    <row r="27" spans="2:17" ht="57" thickBot="1" x14ac:dyDescent="0.3">
      <c r="B27" s="81">
        <v>24</v>
      </c>
      <c r="C27" s="81" t="s">
        <v>214</v>
      </c>
      <c r="D27" s="82">
        <v>2021002470044</v>
      </c>
      <c r="E27" s="82">
        <v>2021</v>
      </c>
      <c r="F27" s="81" t="s">
        <v>670</v>
      </c>
      <c r="G27" s="81" t="s">
        <v>671</v>
      </c>
      <c r="H27" s="81" t="str">
        <f>UPPER("Construcción de redes de alcantarillado sanitario en el sector de Bello Horizonte, en la ciudad de Santa Marta.")</f>
        <v>CONSTRUCCIÓN DE REDES DE ALCANTARILLADO SANITARIO EN EL SECTOR DE BELLO HORIZONTE, EN LA CIUDAD DE SANTA MARTA.</v>
      </c>
      <c r="I27" s="81" t="s">
        <v>739</v>
      </c>
      <c r="J27" s="83">
        <v>2896116302.0145741</v>
      </c>
      <c r="K27" s="84" t="s">
        <v>740</v>
      </c>
      <c r="L27" s="84"/>
      <c r="M27" s="81" t="s">
        <v>738</v>
      </c>
      <c r="N27" s="81">
        <v>1</v>
      </c>
      <c r="O27" s="81" t="s">
        <v>732</v>
      </c>
      <c r="P27" s="81" t="s">
        <v>231</v>
      </c>
      <c r="Q27" s="81" t="s">
        <v>65</v>
      </c>
    </row>
    <row r="28" spans="2:17" ht="57" thickBot="1" x14ac:dyDescent="0.3">
      <c r="B28" s="81">
        <v>25</v>
      </c>
      <c r="C28" s="81" t="s">
        <v>214</v>
      </c>
      <c r="D28" s="82">
        <v>2021002470044</v>
      </c>
      <c r="E28" s="82">
        <v>2021</v>
      </c>
      <c r="F28" s="81" t="s">
        <v>670</v>
      </c>
      <c r="G28" s="81" t="s">
        <v>671</v>
      </c>
      <c r="H28" s="81" t="str">
        <f>UPPER("Optimización de redes de alcantarillado sanitario en el barrio cristo rey del distrito de Santa Marta, departamento del Magdalena")</f>
        <v>OPTIMIZACIÓN DE REDES DE ALCANTARILLADO SANITARIO EN EL BARRIO CRISTO REY DEL DISTRITO DE SANTA MARTA, DEPARTAMENTO DEL MAGDALENA</v>
      </c>
      <c r="I28" s="81" t="s">
        <v>741</v>
      </c>
      <c r="J28" s="83">
        <v>780965405.45028138</v>
      </c>
      <c r="K28" s="84" t="s">
        <v>742</v>
      </c>
      <c r="L28" s="84"/>
      <c r="M28" s="81" t="s">
        <v>738</v>
      </c>
      <c r="N28" s="81">
        <v>1</v>
      </c>
      <c r="O28" s="81" t="s">
        <v>732</v>
      </c>
      <c r="P28" s="81" t="s">
        <v>231</v>
      </c>
      <c r="Q28" s="81" t="s">
        <v>65</v>
      </c>
    </row>
    <row r="29" spans="2:17" ht="45.75" thickBot="1" x14ac:dyDescent="0.3">
      <c r="B29" s="81">
        <v>26</v>
      </c>
      <c r="C29" s="81" t="s">
        <v>214</v>
      </c>
      <c r="D29" s="82" t="s">
        <v>701</v>
      </c>
      <c r="E29" s="82"/>
      <c r="F29" s="81" t="s">
        <v>670</v>
      </c>
      <c r="G29" s="81" t="s">
        <v>671</v>
      </c>
      <c r="H29" s="81" t="s">
        <v>743</v>
      </c>
      <c r="I29" s="81" t="s">
        <v>744</v>
      </c>
      <c r="J29" s="83">
        <v>1562441519.4735479</v>
      </c>
      <c r="K29" s="84" t="s">
        <v>745</v>
      </c>
      <c r="L29" s="84"/>
      <c r="M29" s="81" t="s">
        <v>746</v>
      </c>
      <c r="N29" s="81">
        <v>1</v>
      </c>
      <c r="O29" s="81" t="s">
        <v>676</v>
      </c>
      <c r="P29" s="81" t="s">
        <v>747</v>
      </c>
      <c r="Q29" s="81" t="s">
        <v>65</v>
      </c>
    </row>
    <row r="30" spans="2:17" ht="45.75" thickBot="1" x14ac:dyDescent="0.3">
      <c r="B30" s="81">
        <v>27</v>
      </c>
      <c r="C30" s="81" t="s">
        <v>214</v>
      </c>
      <c r="D30" s="82" t="s">
        <v>701</v>
      </c>
      <c r="E30" s="82"/>
      <c r="F30" s="81" t="s">
        <v>670</v>
      </c>
      <c r="G30" s="81" t="s">
        <v>671</v>
      </c>
      <c r="H30" s="81" t="s">
        <v>748</v>
      </c>
      <c r="I30" s="81" t="s">
        <v>749</v>
      </c>
      <c r="J30" s="83">
        <v>1732629220.9208937</v>
      </c>
      <c r="K30" s="84" t="s">
        <v>750</v>
      </c>
      <c r="L30" s="84"/>
      <c r="M30" s="81" t="s">
        <v>746</v>
      </c>
      <c r="N30" s="81">
        <v>1</v>
      </c>
      <c r="O30" s="81" t="s">
        <v>676</v>
      </c>
      <c r="P30" s="81" t="s">
        <v>747</v>
      </c>
      <c r="Q30" s="81" t="s">
        <v>65</v>
      </c>
    </row>
    <row r="31" spans="2:17" ht="45.75" thickBot="1" x14ac:dyDescent="0.3">
      <c r="B31" s="81">
        <v>28</v>
      </c>
      <c r="C31" s="81" t="s">
        <v>214</v>
      </c>
      <c r="D31" s="82" t="s">
        <v>701</v>
      </c>
      <c r="E31" s="82"/>
      <c r="F31" s="81" t="s">
        <v>670</v>
      </c>
      <c r="G31" s="81" t="s">
        <v>671</v>
      </c>
      <c r="H31" s="81" t="s">
        <v>751</v>
      </c>
      <c r="I31" s="81" t="s">
        <v>752</v>
      </c>
      <c r="J31" s="83">
        <v>340303209.02309561</v>
      </c>
      <c r="K31" s="84" t="s">
        <v>753</v>
      </c>
      <c r="L31" s="84"/>
      <c r="M31" s="81" t="s">
        <v>746</v>
      </c>
      <c r="N31" s="81">
        <v>1</v>
      </c>
      <c r="O31" s="81" t="s">
        <v>683</v>
      </c>
      <c r="P31" s="81" t="s">
        <v>747</v>
      </c>
      <c r="Q31" s="81" t="s">
        <v>65</v>
      </c>
    </row>
    <row r="32" spans="2:17" ht="45.75" thickBot="1" x14ac:dyDescent="0.3">
      <c r="B32" s="81">
        <v>29</v>
      </c>
      <c r="C32" s="81" t="s">
        <v>214</v>
      </c>
      <c r="D32" s="82" t="s">
        <v>701</v>
      </c>
      <c r="E32" s="82"/>
      <c r="F32" s="81" t="s">
        <v>670</v>
      </c>
      <c r="G32" s="81" t="s">
        <v>671</v>
      </c>
      <c r="H32" s="81" t="s">
        <v>754</v>
      </c>
      <c r="I32" s="81" t="s">
        <v>752</v>
      </c>
      <c r="J32" s="83">
        <v>1353326721.8832843</v>
      </c>
      <c r="K32" s="84" t="s">
        <v>755</v>
      </c>
      <c r="L32" s="84"/>
      <c r="M32" s="81" t="s">
        <v>746</v>
      </c>
      <c r="N32" s="81">
        <v>1</v>
      </c>
      <c r="O32" s="81" t="s">
        <v>683</v>
      </c>
      <c r="P32" s="81" t="s">
        <v>747</v>
      </c>
      <c r="Q32" s="81" t="s">
        <v>65</v>
      </c>
    </row>
    <row r="33" spans="2:17" ht="45.75" thickBot="1" x14ac:dyDescent="0.3">
      <c r="B33" s="81">
        <v>30</v>
      </c>
      <c r="C33" s="81" t="s">
        <v>214</v>
      </c>
      <c r="D33" s="82" t="s">
        <v>701</v>
      </c>
      <c r="E33" s="82"/>
      <c r="F33" s="81" t="s">
        <v>670</v>
      </c>
      <c r="G33" s="81" t="s">
        <v>671</v>
      </c>
      <c r="H33" s="81" t="s">
        <v>756</v>
      </c>
      <c r="I33" s="81" t="s">
        <v>752</v>
      </c>
      <c r="J33" s="83">
        <v>889297547.48009789</v>
      </c>
      <c r="K33" s="84" t="s">
        <v>757</v>
      </c>
      <c r="L33" s="84"/>
      <c r="M33" s="81" t="s">
        <v>746</v>
      </c>
      <c r="N33" s="81">
        <v>1</v>
      </c>
      <c r="O33" s="81" t="s">
        <v>683</v>
      </c>
      <c r="P33" s="81" t="s">
        <v>747</v>
      </c>
      <c r="Q33" s="81" t="s">
        <v>65</v>
      </c>
    </row>
    <row r="34" spans="2:17" ht="45.75" thickBot="1" x14ac:dyDescent="0.3">
      <c r="B34" s="81">
        <v>31</v>
      </c>
      <c r="C34" s="81" t="s">
        <v>214</v>
      </c>
      <c r="D34" s="82" t="s">
        <v>701</v>
      </c>
      <c r="E34" s="82"/>
      <c r="F34" s="81" t="s">
        <v>670</v>
      </c>
      <c r="G34" s="81" t="s">
        <v>671</v>
      </c>
      <c r="H34" s="81" t="s">
        <v>758</v>
      </c>
      <c r="I34" s="81" t="s">
        <v>752</v>
      </c>
      <c r="J34" s="83">
        <v>2039963276.0668747</v>
      </c>
      <c r="K34" s="84" t="s">
        <v>759</v>
      </c>
      <c r="L34" s="84"/>
      <c r="M34" s="81" t="s">
        <v>746</v>
      </c>
      <c r="N34" s="81">
        <v>1</v>
      </c>
      <c r="O34" s="81" t="s">
        <v>683</v>
      </c>
      <c r="P34" s="81" t="s">
        <v>747</v>
      </c>
      <c r="Q34" s="81" t="s">
        <v>65</v>
      </c>
    </row>
    <row r="35" spans="2:17" ht="45.75" thickBot="1" x14ac:dyDescent="0.3">
      <c r="B35" s="81">
        <v>32</v>
      </c>
      <c r="C35" s="81" t="s">
        <v>214</v>
      </c>
      <c r="D35" s="82" t="s">
        <v>701</v>
      </c>
      <c r="E35" s="82"/>
      <c r="F35" s="81" t="s">
        <v>670</v>
      </c>
      <c r="G35" s="81" t="s">
        <v>671</v>
      </c>
      <c r="H35" s="81" t="s">
        <v>760</v>
      </c>
      <c r="I35" s="81" t="s">
        <v>752</v>
      </c>
      <c r="J35" s="83">
        <v>2490079034.4387302</v>
      </c>
      <c r="K35" s="84" t="s">
        <v>761</v>
      </c>
      <c r="L35" s="84"/>
      <c r="M35" s="81" t="s">
        <v>746</v>
      </c>
      <c r="N35" s="81">
        <v>1</v>
      </c>
      <c r="O35" s="81" t="s">
        <v>683</v>
      </c>
      <c r="P35" s="81" t="s">
        <v>747</v>
      </c>
      <c r="Q35" s="81" t="s">
        <v>65</v>
      </c>
    </row>
    <row r="36" spans="2:17" ht="45.75" thickBot="1" x14ac:dyDescent="0.3">
      <c r="B36" s="81">
        <v>33</v>
      </c>
      <c r="C36" s="81" t="s">
        <v>214</v>
      </c>
      <c r="D36" s="82" t="s">
        <v>701</v>
      </c>
      <c r="E36" s="82"/>
      <c r="F36" s="81" t="s">
        <v>670</v>
      </c>
      <c r="G36" s="81" t="s">
        <v>671</v>
      </c>
      <c r="H36" s="81" t="s">
        <v>762</v>
      </c>
      <c r="I36" s="81" t="s">
        <v>752</v>
      </c>
      <c r="J36" s="83">
        <v>2813325486.5232062</v>
      </c>
      <c r="K36" s="84" t="s">
        <v>763</v>
      </c>
      <c r="L36" s="84"/>
      <c r="M36" s="81" t="s">
        <v>746</v>
      </c>
      <c r="N36" s="81">
        <v>1</v>
      </c>
      <c r="O36" s="81" t="s">
        <v>683</v>
      </c>
      <c r="P36" s="81" t="s">
        <v>747</v>
      </c>
      <c r="Q36" s="81" t="s">
        <v>65</v>
      </c>
    </row>
    <row r="37" spans="2:17" ht="45.75" thickBot="1" x14ac:dyDescent="0.3">
      <c r="B37" s="81">
        <v>34</v>
      </c>
      <c r="C37" s="81" t="s">
        <v>214</v>
      </c>
      <c r="D37" s="82" t="s">
        <v>701</v>
      </c>
      <c r="E37" s="82"/>
      <c r="F37" s="81" t="s">
        <v>670</v>
      </c>
      <c r="G37" s="81" t="s">
        <v>671</v>
      </c>
      <c r="H37" s="81" t="s">
        <v>764</v>
      </c>
      <c r="I37" s="81" t="s">
        <v>752</v>
      </c>
      <c r="J37" s="83">
        <v>1446166254.6730464</v>
      </c>
      <c r="K37" s="84" t="s">
        <v>765</v>
      </c>
      <c r="L37" s="84"/>
      <c r="M37" s="81" t="s">
        <v>746</v>
      </c>
      <c r="N37" s="81">
        <v>1</v>
      </c>
      <c r="O37" s="81" t="s">
        <v>683</v>
      </c>
      <c r="P37" s="81" t="s">
        <v>747</v>
      </c>
      <c r="Q37" s="81" t="s">
        <v>65</v>
      </c>
    </row>
    <row r="38" spans="2:17" ht="45.75" thickBot="1" x14ac:dyDescent="0.3">
      <c r="B38" s="81">
        <v>35</v>
      </c>
      <c r="C38" s="81" t="s">
        <v>214</v>
      </c>
      <c r="D38" s="82" t="s">
        <v>701</v>
      </c>
      <c r="E38" s="82"/>
      <c r="F38" s="81" t="s">
        <v>670</v>
      </c>
      <c r="G38" s="81" t="s">
        <v>671</v>
      </c>
      <c r="H38" s="81" t="s">
        <v>766</v>
      </c>
      <c r="I38" s="81" t="s">
        <v>752</v>
      </c>
      <c r="J38" s="83">
        <v>1338605288.9108694</v>
      </c>
      <c r="K38" s="84" t="s">
        <v>767</v>
      </c>
      <c r="L38" s="84"/>
      <c r="M38" s="81" t="s">
        <v>746</v>
      </c>
      <c r="N38" s="81">
        <v>1</v>
      </c>
      <c r="O38" s="81" t="s">
        <v>683</v>
      </c>
      <c r="P38" s="81" t="s">
        <v>747</v>
      </c>
      <c r="Q38" s="81" t="s">
        <v>65</v>
      </c>
    </row>
    <row r="39" spans="2:17" ht="45.75" thickBot="1" x14ac:dyDescent="0.3">
      <c r="B39" s="81">
        <v>36</v>
      </c>
      <c r="C39" s="81" t="s">
        <v>214</v>
      </c>
      <c r="D39" s="82" t="s">
        <v>701</v>
      </c>
      <c r="E39" s="82"/>
      <c r="F39" s="81" t="s">
        <v>670</v>
      </c>
      <c r="G39" s="81" t="s">
        <v>671</v>
      </c>
      <c r="H39" s="81" t="s">
        <v>768</v>
      </c>
      <c r="I39" s="81" t="s">
        <v>752</v>
      </c>
      <c r="J39" s="83">
        <v>860208647.78925562</v>
      </c>
      <c r="K39" s="84" t="s">
        <v>769</v>
      </c>
      <c r="L39" s="84"/>
      <c r="M39" s="81" t="s">
        <v>746</v>
      </c>
      <c r="N39" s="81">
        <v>1</v>
      </c>
      <c r="O39" s="81" t="s">
        <v>683</v>
      </c>
      <c r="P39" s="81" t="s">
        <v>747</v>
      </c>
      <c r="Q39" s="81" t="s">
        <v>65</v>
      </c>
    </row>
    <row r="40" spans="2:17" ht="45.75" thickBot="1" x14ac:dyDescent="0.3">
      <c r="B40" s="81">
        <v>37</v>
      </c>
      <c r="C40" s="81" t="s">
        <v>214</v>
      </c>
      <c r="D40" s="82" t="s">
        <v>701</v>
      </c>
      <c r="E40" s="82"/>
      <c r="F40" s="81" t="s">
        <v>670</v>
      </c>
      <c r="G40" s="81" t="s">
        <v>671</v>
      </c>
      <c r="H40" s="81" t="s">
        <v>770</v>
      </c>
      <c r="I40" s="81" t="s">
        <v>752</v>
      </c>
      <c r="J40" s="83">
        <v>1901394091.6769426</v>
      </c>
      <c r="K40" s="84" t="s">
        <v>771</v>
      </c>
      <c r="L40" s="84"/>
      <c r="M40" s="81" t="s">
        <v>746</v>
      </c>
      <c r="N40" s="81">
        <v>1</v>
      </c>
      <c r="O40" s="81" t="s">
        <v>683</v>
      </c>
      <c r="P40" s="81" t="s">
        <v>747</v>
      </c>
      <c r="Q40" s="81" t="s">
        <v>65</v>
      </c>
    </row>
    <row r="41" spans="2:17" ht="45.75" thickBot="1" x14ac:dyDescent="0.3">
      <c r="B41" s="81">
        <v>38</v>
      </c>
      <c r="C41" s="81" t="s">
        <v>214</v>
      </c>
      <c r="D41" s="82" t="s">
        <v>701</v>
      </c>
      <c r="E41" s="82"/>
      <c r="F41" s="81" t="s">
        <v>670</v>
      </c>
      <c r="G41" s="81" t="s">
        <v>671</v>
      </c>
      <c r="H41" s="81" t="s">
        <v>772</v>
      </c>
      <c r="I41" s="81" t="s">
        <v>752</v>
      </c>
      <c r="J41" s="83">
        <v>806815546.65553296</v>
      </c>
      <c r="K41" s="84" t="s">
        <v>773</v>
      </c>
      <c r="L41" s="84"/>
      <c r="M41" s="81" t="s">
        <v>746</v>
      </c>
      <c r="N41" s="81">
        <v>1</v>
      </c>
      <c r="O41" s="81" t="s">
        <v>683</v>
      </c>
      <c r="P41" s="81" t="s">
        <v>747</v>
      </c>
      <c r="Q41" s="81" t="s">
        <v>65</v>
      </c>
    </row>
    <row r="42" spans="2:17" ht="45.75" thickBot="1" x14ac:dyDescent="0.3">
      <c r="B42" s="81">
        <v>39</v>
      </c>
      <c r="C42" s="81" t="s">
        <v>214</v>
      </c>
      <c r="D42" s="82" t="s">
        <v>701</v>
      </c>
      <c r="E42" s="82"/>
      <c r="F42" s="81" t="s">
        <v>670</v>
      </c>
      <c r="G42" s="81" t="s">
        <v>671</v>
      </c>
      <c r="H42" s="81" t="s">
        <v>774</v>
      </c>
      <c r="I42" s="81" t="s">
        <v>752</v>
      </c>
      <c r="J42" s="83">
        <v>1169859269.3487697</v>
      </c>
      <c r="K42" s="84" t="s">
        <v>775</v>
      </c>
      <c r="L42" s="84"/>
      <c r="M42" s="81" t="s">
        <v>746</v>
      </c>
      <c r="N42" s="81">
        <v>1</v>
      </c>
      <c r="O42" s="81" t="s">
        <v>683</v>
      </c>
      <c r="P42" s="81" t="s">
        <v>747</v>
      </c>
      <c r="Q42" s="81" t="s">
        <v>65</v>
      </c>
    </row>
    <row r="43" spans="2:17" ht="45.75" thickBot="1" x14ac:dyDescent="0.3">
      <c r="B43" s="81">
        <v>40</v>
      </c>
      <c r="C43" s="81" t="s">
        <v>214</v>
      </c>
      <c r="D43" s="82" t="s">
        <v>701</v>
      </c>
      <c r="E43" s="82"/>
      <c r="F43" s="81" t="s">
        <v>670</v>
      </c>
      <c r="G43" s="81" t="s">
        <v>671</v>
      </c>
      <c r="H43" s="81" t="s">
        <v>776</v>
      </c>
      <c r="I43" s="81" t="s">
        <v>752</v>
      </c>
      <c r="J43" s="83">
        <v>1260902884.6304529</v>
      </c>
      <c r="K43" s="84" t="s">
        <v>777</v>
      </c>
      <c r="L43" s="84"/>
      <c r="M43" s="81" t="s">
        <v>746</v>
      </c>
      <c r="N43" s="81">
        <v>1</v>
      </c>
      <c r="O43" s="81" t="s">
        <v>683</v>
      </c>
      <c r="P43" s="81" t="s">
        <v>747</v>
      </c>
      <c r="Q43" s="81" t="s">
        <v>65</v>
      </c>
    </row>
    <row r="44" spans="2:17" ht="45.75" thickBot="1" x14ac:dyDescent="0.3">
      <c r="B44" s="81">
        <v>41</v>
      </c>
      <c r="C44" s="81" t="s">
        <v>214</v>
      </c>
      <c r="D44" s="82" t="s">
        <v>701</v>
      </c>
      <c r="E44" s="82"/>
      <c r="F44" s="81" t="s">
        <v>670</v>
      </c>
      <c r="G44" s="81" t="s">
        <v>671</v>
      </c>
      <c r="H44" s="81" t="s">
        <v>778</v>
      </c>
      <c r="I44" s="81" t="s">
        <v>752</v>
      </c>
      <c r="J44" s="83">
        <v>1230811069.0729966</v>
      </c>
      <c r="K44" s="84" t="s">
        <v>779</v>
      </c>
      <c r="L44" s="84"/>
      <c r="M44" s="81" t="s">
        <v>746</v>
      </c>
      <c r="N44" s="81">
        <v>1</v>
      </c>
      <c r="O44" s="81" t="s">
        <v>683</v>
      </c>
      <c r="P44" s="81" t="s">
        <v>747</v>
      </c>
      <c r="Q44" s="81" t="s">
        <v>65</v>
      </c>
    </row>
    <row r="45" spans="2:17" ht="45.75" thickBot="1" x14ac:dyDescent="0.3">
      <c r="B45" s="81">
        <v>42</v>
      </c>
      <c r="C45" s="81" t="s">
        <v>214</v>
      </c>
      <c r="D45" s="82" t="s">
        <v>701</v>
      </c>
      <c r="E45" s="82"/>
      <c r="F45" s="81" t="s">
        <v>670</v>
      </c>
      <c r="G45" s="81" t="s">
        <v>671</v>
      </c>
      <c r="H45" s="81" t="s">
        <v>780</v>
      </c>
      <c r="I45" s="81" t="s">
        <v>752</v>
      </c>
      <c r="J45" s="83">
        <v>1165110858.5245771</v>
      </c>
      <c r="K45" s="84" t="s">
        <v>781</v>
      </c>
      <c r="L45" s="84"/>
      <c r="M45" s="81" t="s">
        <v>746</v>
      </c>
      <c r="N45" s="81">
        <v>1</v>
      </c>
      <c r="O45" s="81" t="s">
        <v>683</v>
      </c>
      <c r="P45" s="81" t="s">
        <v>747</v>
      </c>
      <c r="Q45" s="81" t="s">
        <v>65</v>
      </c>
    </row>
    <row r="46" spans="2:17" ht="45.75" thickBot="1" x14ac:dyDescent="0.3">
      <c r="B46" s="81">
        <v>43</v>
      </c>
      <c r="C46" s="81" t="s">
        <v>214</v>
      </c>
      <c r="D46" s="82" t="s">
        <v>701</v>
      </c>
      <c r="E46" s="82"/>
      <c r="F46" s="81" t="s">
        <v>670</v>
      </c>
      <c r="G46" s="81" t="s">
        <v>671</v>
      </c>
      <c r="H46" s="81" t="s">
        <v>782</v>
      </c>
      <c r="I46" s="81" t="s">
        <v>752</v>
      </c>
      <c r="J46" s="83">
        <v>734452157.62956202</v>
      </c>
      <c r="K46" s="84" t="s">
        <v>783</v>
      </c>
      <c r="L46" s="84"/>
      <c r="M46" s="81" t="s">
        <v>746</v>
      </c>
      <c r="N46" s="81">
        <v>1</v>
      </c>
      <c r="O46" s="81" t="s">
        <v>683</v>
      </c>
      <c r="P46" s="81" t="s">
        <v>747</v>
      </c>
      <c r="Q46" s="81" t="s">
        <v>65</v>
      </c>
    </row>
    <row r="47" spans="2:17" ht="45.75" thickBot="1" x14ac:dyDescent="0.3">
      <c r="B47" s="81">
        <v>44</v>
      </c>
      <c r="C47" s="81" t="s">
        <v>214</v>
      </c>
      <c r="D47" s="82" t="s">
        <v>701</v>
      </c>
      <c r="E47" s="82"/>
      <c r="F47" s="81" t="s">
        <v>670</v>
      </c>
      <c r="G47" s="81" t="s">
        <v>671</v>
      </c>
      <c r="H47" s="81" t="s">
        <v>784</v>
      </c>
      <c r="I47" s="81" t="s">
        <v>752</v>
      </c>
      <c r="J47" s="83">
        <v>688306422.27794147</v>
      </c>
      <c r="K47" s="84" t="s">
        <v>785</v>
      </c>
      <c r="L47" s="84"/>
      <c r="M47" s="81" t="s">
        <v>746</v>
      </c>
      <c r="N47" s="81">
        <v>1</v>
      </c>
      <c r="O47" s="81" t="s">
        <v>683</v>
      </c>
      <c r="P47" s="81" t="s">
        <v>747</v>
      </c>
      <c r="Q47" s="81" t="s">
        <v>65</v>
      </c>
    </row>
    <row r="48" spans="2:17" ht="45.75" thickBot="1" x14ac:dyDescent="0.3">
      <c r="B48" s="81">
        <v>45</v>
      </c>
      <c r="C48" s="81" t="s">
        <v>214</v>
      </c>
      <c r="D48" s="82" t="s">
        <v>701</v>
      </c>
      <c r="E48" s="82"/>
      <c r="F48" s="81" t="s">
        <v>670</v>
      </c>
      <c r="G48" s="81" t="s">
        <v>671</v>
      </c>
      <c r="H48" s="81" t="s">
        <v>786</v>
      </c>
      <c r="I48" s="81" t="s">
        <v>752</v>
      </c>
      <c r="J48" s="83">
        <v>1734246859.1781154</v>
      </c>
      <c r="K48" s="84" t="s">
        <v>787</v>
      </c>
      <c r="L48" s="84"/>
      <c r="M48" s="81" t="s">
        <v>746</v>
      </c>
      <c r="N48" s="81">
        <v>1</v>
      </c>
      <c r="O48" s="81" t="s">
        <v>683</v>
      </c>
      <c r="P48" s="81" t="s">
        <v>747</v>
      </c>
      <c r="Q48" s="81" t="s">
        <v>65</v>
      </c>
    </row>
    <row r="49" spans="2:17" ht="45.75" thickBot="1" x14ac:dyDescent="0.3">
      <c r="B49" s="81">
        <v>46</v>
      </c>
      <c r="C49" s="81" t="s">
        <v>214</v>
      </c>
      <c r="D49" s="82" t="s">
        <v>701</v>
      </c>
      <c r="E49" s="82"/>
      <c r="F49" s="81" t="s">
        <v>670</v>
      </c>
      <c r="G49" s="81" t="s">
        <v>671</v>
      </c>
      <c r="H49" s="81" t="s">
        <v>788</v>
      </c>
      <c r="I49" s="81" t="s">
        <v>752</v>
      </c>
      <c r="J49" s="83">
        <v>118535359.48949188</v>
      </c>
      <c r="K49" s="84" t="s">
        <v>789</v>
      </c>
      <c r="L49" s="84"/>
      <c r="M49" s="81" t="s">
        <v>746</v>
      </c>
      <c r="N49" s="81">
        <v>1</v>
      </c>
      <c r="O49" s="81" t="s">
        <v>683</v>
      </c>
      <c r="P49" s="81" t="s">
        <v>747</v>
      </c>
      <c r="Q49" s="81" t="s">
        <v>65</v>
      </c>
    </row>
    <row r="50" spans="2:17" ht="45.75" thickBot="1" x14ac:dyDescent="0.3">
      <c r="B50" s="81">
        <v>47</v>
      </c>
      <c r="C50" s="81" t="s">
        <v>214</v>
      </c>
      <c r="D50" s="82" t="s">
        <v>701</v>
      </c>
      <c r="E50" s="82"/>
      <c r="F50" s="81" t="s">
        <v>670</v>
      </c>
      <c r="G50" s="81" t="s">
        <v>671</v>
      </c>
      <c r="H50" s="81" t="s">
        <v>790</v>
      </c>
      <c r="I50" s="81" t="s">
        <v>752</v>
      </c>
      <c r="J50" s="83">
        <v>6984556308.0872221</v>
      </c>
      <c r="K50" s="84" t="s">
        <v>791</v>
      </c>
      <c r="L50" s="84"/>
      <c r="M50" s="81" t="s">
        <v>746</v>
      </c>
      <c r="N50" s="81">
        <v>1</v>
      </c>
      <c r="O50" s="81" t="s">
        <v>683</v>
      </c>
      <c r="P50" s="81" t="s">
        <v>747</v>
      </c>
      <c r="Q50" s="81" t="s">
        <v>65</v>
      </c>
    </row>
    <row r="51" spans="2:17" ht="45.75" thickBot="1" x14ac:dyDescent="0.3">
      <c r="B51" s="81">
        <v>48</v>
      </c>
      <c r="C51" s="81" t="s">
        <v>214</v>
      </c>
      <c r="D51" s="82" t="s">
        <v>701</v>
      </c>
      <c r="E51" s="82"/>
      <c r="F51" s="81" t="s">
        <v>670</v>
      </c>
      <c r="G51" s="81" t="s">
        <v>671</v>
      </c>
      <c r="H51" s="81" t="s">
        <v>792</v>
      </c>
      <c r="I51" s="81" t="s">
        <v>752</v>
      </c>
      <c r="J51" s="83">
        <v>2517669911.747745</v>
      </c>
      <c r="K51" s="84" t="s">
        <v>793</v>
      </c>
      <c r="L51" s="84"/>
      <c r="M51" s="81" t="s">
        <v>746</v>
      </c>
      <c r="N51" s="81">
        <v>1</v>
      </c>
      <c r="O51" s="81" t="s">
        <v>683</v>
      </c>
      <c r="P51" s="81" t="s">
        <v>747</v>
      </c>
      <c r="Q51" s="81" t="s">
        <v>65</v>
      </c>
    </row>
    <row r="52" spans="2:17" ht="45.75" thickBot="1" x14ac:dyDescent="0.3">
      <c r="B52" s="81">
        <v>49</v>
      </c>
      <c r="C52" s="81" t="s">
        <v>214</v>
      </c>
      <c r="D52" s="82" t="s">
        <v>701</v>
      </c>
      <c r="E52" s="82"/>
      <c r="F52" s="81" t="s">
        <v>670</v>
      </c>
      <c r="G52" s="81" t="s">
        <v>671</v>
      </c>
      <c r="H52" s="81" t="s">
        <v>794</v>
      </c>
      <c r="I52" s="81" t="s">
        <v>752</v>
      </c>
      <c r="J52" s="83">
        <v>1863392944.9045019</v>
      </c>
      <c r="K52" s="84" t="s">
        <v>795</v>
      </c>
      <c r="L52" s="84"/>
      <c r="M52" s="81" t="s">
        <v>746</v>
      </c>
      <c r="N52" s="81">
        <v>1</v>
      </c>
      <c r="O52" s="81" t="s">
        <v>683</v>
      </c>
      <c r="P52" s="81" t="s">
        <v>747</v>
      </c>
      <c r="Q52" s="81" t="s">
        <v>65</v>
      </c>
    </row>
    <row r="53" spans="2:17" ht="45.75" thickBot="1" x14ac:dyDescent="0.3">
      <c r="B53" s="81">
        <v>50</v>
      </c>
      <c r="C53" s="81" t="s">
        <v>214</v>
      </c>
      <c r="D53" s="82" t="s">
        <v>701</v>
      </c>
      <c r="E53" s="82"/>
      <c r="F53" s="81" t="s">
        <v>670</v>
      </c>
      <c r="G53" s="81" t="s">
        <v>671</v>
      </c>
      <c r="H53" s="81" t="s">
        <v>796</v>
      </c>
      <c r="I53" s="81" t="s">
        <v>752</v>
      </c>
      <c r="J53" s="83">
        <v>20372479163.470428</v>
      </c>
      <c r="K53" s="84" t="s">
        <v>797</v>
      </c>
      <c r="L53" s="84"/>
      <c r="M53" s="81" t="s">
        <v>746</v>
      </c>
      <c r="N53" s="81">
        <v>1</v>
      </c>
      <c r="O53" s="81" t="s">
        <v>683</v>
      </c>
      <c r="P53" s="81" t="s">
        <v>747</v>
      </c>
      <c r="Q53" s="81" t="s">
        <v>65</v>
      </c>
    </row>
    <row r="54" spans="2:17" ht="45.75" thickBot="1" x14ac:dyDescent="0.3">
      <c r="B54" s="81">
        <v>51</v>
      </c>
      <c r="C54" s="81" t="s">
        <v>214</v>
      </c>
      <c r="D54" s="82" t="s">
        <v>701</v>
      </c>
      <c r="E54" s="82"/>
      <c r="F54" s="81" t="s">
        <v>670</v>
      </c>
      <c r="G54" s="81" t="s">
        <v>671</v>
      </c>
      <c r="H54" s="81" t="s">
        <v>798</v>
      </c>
      <c r="I54" s="81" t="s">
        <v>752</v>
      </c>
      <c r="J54" s="83">
        <v>8832401260.37043</v>
      </c>
      <c r="K54" s="84" t="s">
        <v>799</v>
      </c>
      <c r="L54" s="84"/>
      <c r="M54" s="81" t="s">
        <v>746</v>
      </c>
      <c r="N54" s="81">
        <v>1</v>
      </c>
      <c r="O54" s="81" t="s">
        <v>683</v>
      </c>
      <c r="P54" s="81" t="s">
        <v>747</v>
      </c>
      <c r="Q54" s="81" t="s">
        <v>65</v>
      </c>
    </row>
    <row r="55" spans="2:17" ht="45.75" thickBot="1" x14ac:dyDescent="0.3">
      <c r="B55" s="81">
        <v>52</v>
      </c>
      <c r="C55" s="81" t="s">
        <v>214</v>
      </c>
      <c r="D55" s="82" t="s">
        <v>701</v>
      </c>
      <c r="E55" s="82"/>
      <c r="F55" s="81" t="s">
        <v>670</v>
      </c>
      <c r="G55" s="81" t="s">
        <v>671</v>
      </c>
      <c r="H55" s="81" t="s">
        <v>800</v>
      </c>
      <c r="I55" s="81" t="s">
        <v>752</v>
      </c>
      <c r="J55" s="83">
        <v>13899216918.146986</v>
      </c>
      <c r="K55" s="84" t="s">
        <v>801</v>
      </c>
      <c r="L55" s="84"/>
      <c r="M55" s="81" t="s">
        <v>746</v>
      </c>
      <c r="N55" s="81">
        <v>1</v>
      </c>
      <c r="O55" s="81" t="s">
        <v>683</v>
      </c>
      <c r="P55" s="81" t="s">
        <v>747</v>
      </c>
      <c r="Q55" s="81" t="s">
        <v>65</v>
      </c>
    </row>
    <row r="56" spans="2:17" ht="45.75" thickBot="1" x14ac:dyDescent="0.3">
      <c r="B56" s="81">
        <v>53</v>
      </c>
      <c r="C56" s="81" t="s">
        <v>214</v>
      </c>
      <c r="D56" s="82" t="s">
        <v>701</v>
      </c>
      <c r="E56" s="82"/>
      <c r="F56" s="81" t="s">
        <v>670</v>
      </c>
      <c r="G56" s="81" t="s">
        <v>671</v>
      </c>
      <c r="H56" s="81" t="s">
        <v>802</v>
      </c>
      <c r="I56" s="81" t="s">
        <v>803</v>
      </c>
      <c r="J56" s="83">
        <v>15856926354.05979</v>
      </c>
      <c r="K56" s="84" t="s">
        <v>804</v>
      </c>
      <c r="L56" s="84"/>
      <c r="M56" s="81" t="s">
        <v>746</v>
      </c>
      <c r="N56" s="81">
        <v>1</v>
      </c>
      <c r="O56" s="81" t="s">
        <v>683</v>
      </c>
      <c r="P56" s="81" t="s">
        <v>747</v>
      </c>
      <c r="Q56" s="81" t="s">
        <v>65</v>
      </c>
    </row>
    <row r="57" spans="2:17" ht="45.75" thickBot="1" x14ac:dyDescent="0.3">
      <c r="B57" s="81">
        <v>54</v>
      </c>
      <c r="C57" s="81" t="s">
        <v>214</v>
      </c>
      <c r="D57" s="82" t="s">
        <v>701</v>
      </c>
      <c r="E57" s="82"/>
      <c r="F57" s="81" t="s">
        <v>670</v>
      </c>
      <c r="G57" s="81" t="s">
        <v>671</v>
      </c>
      <c r="H57" s="81" t="s">
        <v>805</v>
      </c>
      <c r="I57" s="81" t="s">
        <v>806</v>
      </c>
      <c r="J57" s="83">
        <v>22773996689.990589</v>
      </c>
      <c r="K57" s="84" t="s">
        <v>807</v>
      </c>
      <c r="L57" s="84"/>
      <c r="M57" s="81" t="s">
        <v>746</v>
      </c>
      <c r="N57" s="81">
        <v>1</v>
      </c>
      <c r="O57" s="81" t="s">
        <v>676</v>
      </c>
      <c r="P57" s="81" t="s">
        <v>747</v>
      </c>
      <c r="Q57" s="81" t="s">
        <v>65</v>
      </c>
    </row>
    <row r="58" spans="2:17" ht="45.75" thickBot="1" x14ac:dyDescent="0.3">
      <c r="B58" s="81">
        <v>55</v>
      </c>
      <c r="C58" s="81" t="s">
        <v>214</v>
      </c>
      <c r="D58" s="82" t="s">
        <v>701</v>
      </c>
      <c r="E58" s="82"/>
      <c r="F58" s="81" t="s">
        <v>670</v>
      </c>
      <c r="G58" s="81" t="s">
        <v>671</v>
      </c>
      <c r="H58" s="81" t="s">
        <v>808</v>
      </c>
      <c r="I58" s="81" t="s">
        <v>752</v>
      </c>
      <c r="J58" s="83">
        <v>3419201273.8681555</v>
      </c>
      <c r="K58" s="84" t="s">
        <v>809</v>
      </c>
      <c r="L58" s="84"/>
      <c r="M58" s="81" t="s">
        <v>746</v>
      </c>
      <c r="N58" s="81">
        <v>1</v>
      </c>
      <c r="O58" s="81" t="s">
        <v>683</v>
      </c>
      <c r="P58" s="81" t="s">
        <v>747</v>
      </c>
      <c r="Q58" s="81" t="s">
        <v>65</v>
      </c>
    </row>
    <row r="59" spans="2:17" ht="45.75" thickBot="1" x14ac:dyDescent="0.3">
      <c r="B59" s="81">
        <v>56</v>
      </c>
      <c r="C59" s="81" t="s">
        <v>214</v>
      </c>
      <c r="D59" s="82" t="s">
        <v>701</v>
      </c>
      <c r="E59" s="82"/>
      <c r="F59" s="81" t="s">
        <v>670</v>
      </c>
      <c r="G59" s="81" t="s">
        <v>671</v>
      </c>
      <c r="H59" s="81" t="s">
        <v>810</v>
      </c>
      <c r="I59" s="81" t="s">
        <v>752</v>
      </c>
      <c r="J59" s="83">
        <v>2716787409.560524</v>
      </c>
      <c r="K59" s="84" t="s">
        <v>811</v>
      </c>
      <c r="L59" s="84"/>
      <c r="M59" s="81" t="s">
        <v>746</v>
      </c>
      <c r="N59" s="81">
        <v>1</v>
      </c>
      <c r="O59" s="81" t="s">
        <v>683</v>
      </c>
      <c r="P59" s="81" t="s">
        <v>747</v>
      </c>
      <c r="Q59" s="81" t="s">
        <v>65</v>
      </c>
    </row>
    <row r="60" spans="2:17" ht="45.75" thickBot="1" x14ac:dyDescent="0.3">
      <c r="B60" s="81">
        <v>57</v>
      </c>
      <c r="C60" s="81" t="s">
        <v>214</v>
      </c>
      <c r="D60" s="82" t="s">
        <v>701</v>
      </c>
      <c r="E60" s="82"/>
      <c r="F60" s="81" t="s">
        <v>670</v>
      </c>
      <c r="G60" s="81" t="s">
        <v>671</v>
      </c>
      <c r="H60" s="81" t="s">
        <v>812</v>
      </c>
      <c r="I60" s="81" t="s">
        <v>752</v>
      </c>
      <c r="J60" s="83">
        <v>1205445308.833607</v>
      </c>
      <c r="K60" s="84" t="s">
        <v>813</v>
      </c>
      <c r="L60" s="84"/>
      <c r="M60" s="81" t="s">
        <v>746</v>
      </c>
      <c r="N60" s="81">
        <v>1</v>
      </c>
      <c r="O60" s="81" t="s">
        <v>683</v>
      </c>
      <c r="P60" s="81" t="s">
        <v>747</v>
      </c>
      <c r="Q60" s="81" t="s">
        <v>65</v>
      </c>
    </row>
    <row r="61" spans="2:17" ht="45.75" thickBot="1" x14ac:dyDescent="0.3">
      <c r="B61" s="81">
        <v>58</v>
      </c>
      <c r="C61" s="81" t="s">
        <v>214</v>
      </c>
      <c r="D61" s="82" t="s">
        <v>701</v>
      </c>
      <c r="E61" s="82"/>
      <c r="F61" s="81" t="s">
        <v>670</v>
      </c>
      <c r="G61" s="81" t="s">
        <v>671</v>
      </c>
      <c r="H61" s="81" t="s">
        <v>814</v>
      </c>
      <c r="I61" s="81" t="s">
        <v>752</v>
      </c>
      <c r="J61" s="83">
        <v>2777903491.0039849</v>
      </c>
      <c r="K61" s="84" t="s">
        <v>815</v>
      </c>
      <c r="L61" s="84"/>
      <c r="M61" s="81" t="s">
        <v>746</v>
      </c>
      <c r="N61" s="81">
        <v>1</v>
      </c>
      <c r="O61" s="81" t="s">
        <v>683</v>
      </c>
      <c r="P61" s="81" t="s">
        <v>747</v>
      </c>
      <c r="Q61" s="81" t="s">
        <v>65</v>
      </c>
    </row>
    <row r="62" spans="2:17" ht="45.75" thickBot="1" x14ac:dyDescent="0.3">
      <c r="B62" s="81">
        <v>59</v>
      </c>
      <c r="C62" s="81" t="s">
        <v>214</v>
      </c>
      <c r="D62" s="82" t="s">
        <v>701</v>
      </c>
      <c r="E62" s="82"/>
      <c r="F62" s="81" t="s">
        <v>670</v>
      </c>
      <c r="G62" s="81" t="s">
        <v>671</v>
      </c>
      <c r="H62" s="81" t="s">
        <v>816</v>
      </c>
      <c r="I62" s="81" t="s">
        <v>752</v>
      </c>
      <c r="J62" s="83">
        <v>1453722044.6702182</v>
      </c>
      <c r="K62" s="84" t="s">
        <v>817</v>
      </c>
      <c r="L62" s="84"/>
      <c r="M62" s="81" t="s">
        <v>746</v>
      </c>
      <c r="N62" s="81">
        <v>1</v>
      </c>
      <c r="O62" s="81" t="s">
        <v>683</v>
      </c>
      <c r="P62" s="81" t="s">
        <v>747</v>
      </c>
      <c r="Q62" s="81" t="s">
        <v>65</v>
      </c>
    </row>
    <row r="63" spans="2:17" ht="45.75" thickBot="1" x14ac:dyDescent="0.3">
      <c r="B63" s="81">
        <v>60</v>
      </c>
      <c r="C63" s="81" t="s">
        <v>214</v>
      </c>
      <c r="D63" s="82" t="s">
        <v>701</v>
      </c>
      <c r="E63" s="82"/>
      <c r="F63" s="81" t="s">
        <v>670</v>
      </c>
      <c r="G63" s="81" t="s">
        <v>671</v>
      </c>
      <c r="H63" s="81" t="s">
        <v>818</v>
      </c>
      <c r="I63" s="81" t="s">
        <v>752</v>
      </c>
      <c r="J63" s="83">
        <v>2714637025.8492594</v>
      </c>
      <c r="K63" s="84" t="s">
        <v>819</v>
      </c>
      <c r="L63" s="84"/>
      <c r="M63" s="81" t="s">
        <v>746</v>
      </c>
      <c r="N63" s="81">
        <v>1</v>
      </c>
      <c r="O63" s="81" t="s">
        <v>683</v>
      </c>
      <c r="P63" s="81" t="s">
        <v>747</v>
      </c>
      <c r="Q63" s="81" t="s">
        <v>65</v>
      </c>
    </row>
    <row r="64" spans="2:17" ht="45.75" thickBot="1" x14ac:dyDescent="0.3">
      <c r="B64" s="81">
        <v>61</v>
      </c>
      <c r="C64" s="81" t="s">
        <v>214</v>
      </c>
      <c r="D64" s="82" t="s">
        <v>701</v>
      </c>
      <c r="E64" s="82"/>
      <c r="F64" s="81" t="s">
        <v>670</v>
      </c>
      <c r="G64" s="81" t="s">
        <v>671</v>
      </c>
      <c r="H64" s="81" t="s">
        <v>820</v>
      </c>
      <c r="I64" s="81" t="s">
        <v>752</v>
      </c>
      <c r="J64" s="83">
        <v>2594228725.5672884</v>
      </c>
      <c r="K64" s="84" t="s">
        <v>821</v>
      </c>
      <c r="L64" s="84"/>
      <c r="M64" s="81" t="s">
        <v>746</v>
      </c>
      <c r="N64" s="81">
        <v>1</v>
      </c>
      <c r="O64" s="81" t="s">
        <v>683</v>
      </c>
      <c r="P64" s="81" t="s">
        <v>747</v>
      </c>
      <c r="Q64" s="81" t="s">
        <v>65</v>
      </c>
    </row>
    <row r="65" spans="2:17" ht="45.75" thickBot="1" x14ac:dyDescent="0.3">
      <c r="B65" s="81">
        <v>62</v>
      </c>
      <c r="C65" s="81" t="s">
        <v>214</v>
      </c>
      <c r="D65" s="82" t="s">
        <v>701</v>
      </c>
      <c r="E65" s="82"/>
      <c r="F65" s="81" t="s">
        <v>670</v>
      </c>
      <c r="G65" s="81" t="s">
        <v>671</v>
      </c>
      <c r="H65" s="81" t="s">
        <v>822</v>
      </c>
      <c r="I65" s="81" t="s">
        <v>752</v>
      </c>
      <c r="J65" s="83">
        <v>6654086852.5069771</v>
      </c>
      <c r="K65" s="84" t="s">
        <v>823</v>
      </c>
      <c r="L65" s="84"/>
      <c r="M65" s="81" t="s">
        <v>746</v>
      </c>
      <c r="N65" s="81">
        <v>1</v>
      </c>
      <c r="O65" s="81" t="s">
        <v>683</v>
      </c>
      <c r="P65" s="81" t="s">
        <v>747</v>
      </c>
      <c r="Q65" s="81" t="s">
        <v>65</v>
      </c>
    </row>
    <row r="66" spans="2:17" ht="45.75" thickBot="1" x14ac:dyDescent="0.3">
      <c r="B66" s="81">
        <v>63</v>
      </c>
      <c r="C66" s="81" t="s">
        <v>214</v>
      </c>
      <c r="D66" s="82" t="s">
        <v>701</v>
      </c>
      <c r="E66" s="82"/>
      <c r="F66" s="81" t="s">
        <v>670</v>
      </c>
      <c r="G66" s="81" t="s">
        <v>671</v>
      </c>
      <c r="H66" s="81" t="s">
        <v>824</v>
      </c>
      <c r="I66" s="81" t="s">
        <v>752</v>
      </c>
      <c r="J66" s="83">
        <v>6502529386.3322887</v>
      </c>
      <c r="K66" s="84" t="s">
        <v>825</v>
      </c>
      <c r="L66" s="84"/>
      <c r="M66" s="81" t="s">
        <v>746</v>
      </c>
      <c r="N66" s="81">
        <v>1</v>
      </c>
      <c r="O66" s="81" t="s">
        <v>683</v>
      </c>
      <c r="P66" s="81" t="s">
        <v>747</v>
      </c>
      <c r="Q66" s="81" t="s">
        <v>65</v>
      </c>
    </row>
    <row r="67" spans="2:17" ht="45.75" thickBot="1" x14ac:dyDescent="0.3">
      <c r="B67" s="81">
        <v>64</v>
      </c>
      <c r="C67" s="81" t="s">
        <v>214</v>
      </c>
      <c r="D67" s="82" t="s">
        <v>701</v>
      </c>
      <c r="E67" s="82"/>
      <c r="F67" s="81" t="s">
        <v>670</v>
      </c>
      <c r="G67" s="81" t="s">
        <v>671</v>
      </c>
      <c r="H67" s="81" t="s">
        <v>826</v>
      </c>
      <c r="I67" s="81" t="s">
        <v>752</v>
      </c>
      <c r="J67" s="83">
        <v>3131388848.6064854</v>
      </c>
      <c r="K67" s="84" t="s">
        <v>821</v>
      </c>
      <c r="L67" s="84"/>
      <c r="M67" s="81" t="s">
        <v>746</v>
      </c>
      <c r="N67" s="81">
        <v>1</v>
      </c>
      <c r="O67" s="81" t="s">
        <v>683</v>
      </c>
      <c r="P67" s="81" t="s">
        <v>747</v>
      </c>
      <c r="Q67" s="81" t="s">
        <v>65</v>
      </c>
    </row>
    <row r="68" spans="2:17" ht="45.75" thickBot="1" x14ac:dyDescent="0.3">
      <c r="B68" s="81">
        <v>65</v>
      </c>
      <c r="C68" s="81" t="s">
        <v>214</v>
      </c>
      <c r="D68" s="82" t="s">
        <v>701</v>
      </c>
      <c r="E68" s="82"/>
      <c r="F68" s="81" t="s">
        <v>670</v>
      </c>
      <c r="G68" s="81" t="s">
        <v>671</v>
      </c>
      <c r="H68" s="81" t="s">
        <v>827</v>
      </c>
      <c r="I68" s="81" t="s">
        <v>752</v>
      </c>
      <c r="J68" s="83">
        <v>1526871700.4664617</v>
      </c>
      <c r="K68" s="84" t="s">
        <v>828</v>
      </c>
      <c r="L68" s="84"/>
      <c r="M68" s="81" t="s">
        <v>746</v>
      </c>
      <c r="N68" s="81">
        <v>1</v>
      </c>
      <c r="O68" s="81" t="s">
        <v>683</v>
      </c>
      <c r="P68" s="81" t="s">
        <v>747</v>
      </c>
      <c r="Q68" s="81" t="s">
        <v>65</v>
      </c>
    </row>
    <row r="69" spans="2:17" ht="45.75" thickBot="1" x14ac:dyDescent="0.3">
      <c r="B69" s="81">
        <v>66</v>
      </c>
      <c r="C69" s="81" t="s">
        <v>214</v>
      </c>
      <c r="D69" s="82" t="s">
        <v>701</v>
      </c>
      <c r="E69" s="82"/>
      <c r="F69" s="81" t="s">
        <v>670</v>
      </c>
      <c r="G69" s="81" t="s">
        <v>671</v>
      </c>
      <c r="H69" s="81" t="s">
        <v>829</v>
      </c>
      <c r="I69" s="81" t="s">
        <v>752</v>
      </c>
      <c r="J69" s="83">
        <v>4516266755.703618</v>
      </c>
      <c r="K69" s="84" t="s">
        <v>830</v>
      </c>
      <c r="L69" s="84"/>
      <c r="M69" s="81" t="s">
        <v>746</v>
      </c>
      <c r="N69" s="81">
        <v>1</v>
      </c>
      <c r="O69" s="81" t="s">
        <v>683</v>
      </c>
      <c r="P69" s="81" t="s">
        <v>747</v>
      </c>
      <c r="Q69" s="81" t="s">
        <v>65</v>
      </c>
    </row>
    <row r="70" spans="2:17" ht="45.75" thickBot="1" x14ac:dyDescent="0.3">
      <c r="B70" s="81">
        <v>67</v>
      </c>
      <c r="C70" s="81" t="s">
        <v>214</v>
      </c>
      <c r="D70" s="82" t="s">
        <v>701</v>
      </c>
      <c r="E70" s="82"/>
      <c r="F70" s="81" t="s">
        <v>670</v>
      </c>
      <c r="G70" s="81" t="s">
        <v>671</v>
      </c>
      <c r="H70" s="81" t="s">
        <v>831</v>
      </c>
      <c r="I70" s="81" t="s">
        <v>752</v>
      </c>
      <c r="J70" s="83">
        <v>468980320.18204868</v>
      </c>
      <c r="K70" s="84" t="s">
        <v>832</v>
      </c>
      <c r="L70" s="84"/>
      <c r="M70" s="81" t="s">
        <v>746</v>
      </c>
      <c r="N70" s="81">
        <v>1</v>
      </c>
      <c r="O70" s="81" t="s">
        <v>683</v>
      </c>
      <c r="P70" s="81" t="s">
        <v>747</v>
      </c>
      <c r="Q70" s="81" t="s">
        <v>65</v>
      </c>
    </row>
    <row r="71" spans="2:17" ht="45.75" thickBot="1" x14ac:dyDescent="0.3">
      <c r="B71" s="81">
        <v>68</v>
      </c>
      <c r="C71" s="81" t="s">
        <v>214</v>
      </c>
      <c r="D71" s="82" t="s">
        <v>701</v>
      </c>
      <c r="E71" s="82"/>
      <c r="F71" s="81" t="s">
        <v>670</v>
      </c>
      <c r="G71" s="81" t="s">
        <v>671</v>
      </c>
      <c r="H71" s="81" t="s">
        <v>833</v>
      </c>
      <c r="I71" s="81" t="s">
        <v>752</v>
      </c>
      <c r="J71" s="83">
        <v>710931709.87898648</v>
      </c>
      <c r="K71" s="84" t="s">
        <v>834</v>
      </c>
      <c r="L71" s="84"/>
      <c r="M71" s="81" t="s">
        <v>746</v>
      </c>
      <c r="N71" s="81">
        <v>1</v>
      </c>
      <c r="O71" s="81" t="s">
        <v>683</v>
      </c>
      <c r="P71" s="81" t="s">
        <v>747</v>
      </c>
      <c r="Q71" s="81" t="s">
        <v>65</v>
      </c>
    </row>
    <row r="72" spans="2:17" ht="45.75" thickBot="1" x14ac:dyDescent="0.3">
      <c r="B72" s="81">
        <v>69</v>
      </c>
      <c r="C72" s="81" t="s">
        <v>214</v>
      </c>
      <c r="D72" s="82" t="s">
        <v>701</v>
      </c>
      <c r="E72" s="82"/>
      <c r="F72" s="81" t="s">
        <v>670</v>
      </c>
      <c r="G72" s="81" t="s">
        <v>671</v>
      </c>
      <c r="H72" s="81" t="s">
        <v>835</v>
      </c>
      <c r="I72" s="81" t="s">
        <v>752</v>
      </c>
      <c r="J72" s="83">
        <v>3741145045.6259098</v>
      </c>
      <c r="K72" s="84" t="s">
        <v>836</v>
      </c>
      <c r="L72" s="84"/>
      <c r="M72" s="81" t="s">
        <v>746</v>
      </c>
      <c r="N72" s="81">
        <v>1</v>
      </c>
      <c r="O72" s="81" t="s">
        <v>683</v>
      </c>
      <c r="P72" s="81" t="s">
        <v>747</v>
      </c>
      <c r="Q72" s="81" t="s">
        <v>65</v>
      </c>
    </row>
    <row r="73" spans="2:17" ht="45.75" thickBot="1" x14ac:dyDescent="0.3">
      <c r="B73" s="81">
        <v>70</v>
      </c>
      <c r="C73" s="81" t="s">
        <v>214</v>
      </c>
      <c r="D73" s="82" t="s">
        <v>701</v>
      </c>
      <c r="E73" s="82"/>
      <c r="F73" s="81" t="s">
        <v>670</v>
      </c>
      <c r="G73" s="81" t="s">
        <v>671</v>
      </c>
      <c r="H73" s="81" t="s">
        <v>837</v>
      </c>
      <c r="I73" s="81" t="s">
        <v>752</v>
      </c>
      <c r="J73" s="83">
        <v>3242362716.6282072</v>
      </c>
      <c r="K73" s="84" t="s">
        <v>838</v>
      </c>
      <c r="L73" s="84"/>
      <c r="M73" s="81" t="s">
        <v>746</v>
      </c>
      <c r="N73" s="81">
        <v>1</v>
      </c>
      <c r="O73" s="81" t="s">
        <v>683</v>
      </c>
      <c r="P73" s="81" t="s">
        <v>747</v>
      </c>
      <c r="Q73" s="81" t="s">
        <v>65</v>
      </c>
    </row>
    <row r="74" spans="2:17" ht="45.75" thickBot="1" x14ac:dyDescent="0.3">
      <c r="B74" s="81">
        <v>71</v>
      </c>
      <c r="C74" s="81" t="s">
        <v>214</v>
      </c>
      <c r="D74" s="82" t="s">
        <v>701</v>
      </c>
      <c r="E74" s="82"/>
      <c r="F74" s="81" t="s">
        <v>670</v>
      </c>
      <c r="G74" s="81" t="s">
        <v>671</v>
      </c>
      <c r="H74" s="81" t="s">
        <v>839</v>
      </c>
      <c r="I74" s="81" t="s">
        <v>752</v>
      </c>
      <c r="J74" s="83">
        <v>3006299427.9777365</v>
      </c>
      <c r="K74" s="84" t="s">
        <v>840</v>
      </c>
      <c r="L74" s="84"/>
      <c r="M74" s="81" t="s">
        <v>746</v>
      </c>
      <c r="N74" s="81">
        <v>1</v>
      </c>
      <c r="O74" s="81" t="s">
        <v>683</v>
      </c>
      <c r="P74" s="81" t="s">
        <v>747</v>
      </c>
      <c r="Q74" s="81" t="s">
        <v>65</v>
      </c>
    </row>
    <row r="75" spans="2:17" ht="68.25" thickBot="1" x14ac:dyDescent="0.3">
      <c r="B75" s="81">
        <v>72</v>
      </c>
      <c r="C75" s="81" t="s">
        <v>214</v>
      </c>
      <c r="D75" s="82" t="s">
        <v>701</v>
      </c>
      <c r="E75" s="82"/>
      <c r="F75" s="81" t="s">
        <v>670</v>
      </c>
      <c r="G75" s="81" t="s">
        <v>671</v>
      </c>
      <c r="H75" s="81" t="s">
        <v>841</v>
      </c>
      <c r="I75" s="81" t="s">
        <v>842</v>
      </c>
      <c r="J75" s="83">
        <v>611759950.36318612</v>
      </c>
      <c r="K75" s="84" t="s">
        <v>843</v>
      </c>
      <c r="L75" s="84"/>
      <c r="M75" s="81" t="s">
        <v>746</v>
      </c>
      <c r="N75" s="81">
        <v>1</v>
      </c>
      <c r="O75" s="81" t="s">
        <v>683</v>
      </c>
      <c r="P75" s="81" t="s">
        <v>747</v>
      </c>
      <c r="Q75" s="81" t="s">
        <v>65</v>
      </c>
    </row>
    <row r="76" spans="2:17" ht="57" thickBot="1" x14ac:dyDescent="0.3">
      <c r="B76" s="81">
        <v>73</v>
      </c>
      <c r="C76" s="81" t="s">
        <v>214</v>
      </c>
      <c r="D76" s="82" t="s">
        <v>701</v>
      </c>
      <c r="E76" s="82"/>
      <c r="F76" s="81" t="s">
        <v>670</v>
      </c>
      <c r="G76" s="81" t="s">
        <v>671</v>
      </c>
      <c r="H76" s="81" t="s">
        <v>844</v>
      </c>
      <c r="I76" s="81" t="s">
        <v>842</v>
      </c>
      <c r="J76" s="83">
        <v>553016203.45138574</v>
      </c>
      <c r="K76" s="84" t="s">
        <v>845</v>
      </c>
      <c r="L76" s="84"/>
      <c r="M76" s="81" t="s">
        <v>746</v>
      </c>
      <c r="N76" s="81">
        <v>1</v>
      </c>
      <c r="O76" s="81" t="s">
        <v>683</v>
      </c>
      <c r="P76" s="81" t="s">
        <v>747</v>
      </c>
      <c r="Q76" s="81" t="s">
        <v>65</v>
      </c>
    </row>
    <row r="77" spans="2:17" ht="57" thickBot="1" x14ac:dyDescent="0.3">
      <c r="B77" s="81">
        <v>74</v>
      </c>
      <c r="C77" s="81" t="s">
        <v>214</v>
      </c>
      <c r="D77" s="82" t="s">
        <v>701</v>
      </c>
      <c r="E77" s="82"/>
      <c r="F77" s="81" t="s">
        <v>670</v>
      </c>
      <c r="G77" s="81" t="s">
        <v>671</v>
      </c>
      <c r="H77" s="81" t="s">
        <v>846</v>
      </c>
      <c r="I77" s="81" t="s">
        <v>842</v>
      </c>
      <c r="J77" s="83">
        <v>555851630.62610662</v>
      </c>
      <c r="K77" s="84" t="s">
        <v>843</v>
      </c>
      <c r="L77" s="84"/>
      <c r="M77" s="81" t="s">
        <v>746</v>
      </c>
      <c r="N77" s="81">
        <v>1</v>
      </c>
      <c r="O77" s="81" t="s">
        <v>683</v>
      </c>
      <c r="P77" s="81" t="s">
        <v>747</v>
      </c>
      <c r="Q77" s="81" t="s">
        <v>65</v>
      </c>
    </row>
    <row r="78" spans="2:17" ht="57" thickBot="1" x14ac:dyDescent="0.3">
      <c r="B78" s="81">
        <v>75</v>
      </c>
      <c r="C78" s="81" t="s">
        <v>214</v>
      </c>
      <c r="D78" s="82" t="s">
        <v>701</v>
      </c>
      <c r="E78" s="82"/>
      <c r="F78" s="81" t="s">
        <v>670</v>
      </c>
      <c r="G78" s="81" t="s">
        <v>671</v>
      </c>
      <c r="H78" s="81" t="s">
        <v>846</v>
      </c>
      <c r="I78" s="81" t="s">
        <v>842</v>
      </c>
      <c r="J78" s="83">
        <v>555851630.62610662</v>
      </c>
      <c r="K78" s="84" t="s">
        <v>847</v>
      </c>
      <c r="L78" s="84"/>
      <c r="M78" s="81" t="s">
        <v>746</v>
      </c>
      <c r="N78" s="81">
        <v>1</v>
      </c>
      <c r="O78" s="81" t="s">
        <v>683</v>
      </c>
      <c r="P78" s="81" t="s">
        <v>747</v>
      </c>
      <c r="Q78" s="81" t="s">
        <v>65</v>
      </c>
    </row>
    <row r="79" spans="2:17" ht="57" thickBot="1" x14ac:dyDescent="0.3">
      <c r="B79" s="81">
        <v>76</v>
      </c>
      <c r="C79" s="81" t="s">
        <v>214</v>
      </c>
      <c r="D79" s="82" t="s">
        <v>701</v>
      </c>
      <c r="E79" s="82"/>
      <c r="F79" s="81" t="s">
        <v>670</v>
      </c>
      <c r="G79" s="81" t="s">
        <v>671</v>
      </c>
      <c r="H79" s="81" t="s">
        <v>848</v>
      </c>
      <c r="I79" s="81" t="s">
        <v>842</v>
      </c>
      <c r="J79" s="83">
        <v>529542463.64572525</v>
      </c>
      <c r="K79" s="84" t="s">
        <v>849</v>
      </c>
      <c r="L79" s="84"/>
      <c r="M79" s="81" t="s">
        <v>746</v>
      </c>
      <c r="N79" s="81">
        <v>1</v>
      </c>
      <c r="O79" s="81" t="s">
        <v>683</v>
      </c>
      <c r="P79" s="81" t="s">
        <v>747</v>
      </c>
      <c r="Q79" s="81" t="s">
        <v>65</v>
      </c>
    </row>
    <row r="80" spans="2:17" ht="57" thickBot="1" x14ac:dyDescent="0.3">
      <c r="B80" s="81">
        <v>77</v>
      </c>
      <c r="C80" s="81" t="s">
        <v>214</v>
      </c>
      <c r="D80" s="82" t="s">
        <v>701</v>
      </c>
      <c r="E80" s="82"/>
      <c r="F80" s="81" t="s">
        <v>670</v>
      </c>
      <c r="G80" s="81" t="s">
        <v>671</v>
      </c>
      <c r="H80" s="81" t="s">
        <v>850</v>
      </c>
      <c r="I80" s="81" t="s">
        <v>842</v>
      </c>
      <c r="J80" s="83">
        <v>562211720.65649867</v>
      </c>
      <c r="K80" s="84" t="s">
        <v>851</v>
      </c>
      <c r="L80" s="84"/>
      <c r="M80" s="81" t="s">
        <v>746</v>
      </c>
      <c r="N80" s="81">
        <v>1</v>
      </c>
      <c r="O80" s="81" t="s">
        <v>683</v>
      </c>
      <c r="P80" s="81" t="s">
        <v>747</v>
      </c>
      <c r="Q80" s="81" t="s">
        <v>65</v>
      </c>
    </row>
    <row r="81" spans="2:17" ht="57" thickBot="1" x14ac:dyDescent="0.3">
      <c r="B81" s="81">
        <v>78</v>
      </c>
      <c r="C81" s="81" t="s">
        <v>214</v>
      </c>
      <c r="D81" s="82" t="s">
        <v>701</v>
      </c>
      <c r="E81" s="82"/>
      <c r="F81" s="81" t="s">
        <v>670</v>
      </c>
      <c r="G81" s="81" t="s">
        <v>671</v>
      </c>
      <c r="H81" s="81" t="s">
        <v>850</v>
      </c>
      <c r="I81" s="81" t="s">
        <v>842</v>
      </c>
      <c r="J81" s="83">
        <v>542062720.61335087</v>
      </c>
      <c r="K81" s="84" t="s">
        <v>849</v>
      </c>
      <c r="L81" s="84"/>
      <c r="M81" s="81" t="s">
        <v>746</v>
      </c>
      <c r="N81" s="81">
        <v>1</v>
      </c>
      <c r="O81" s="81" t="s">
        <v>683</v>
      </c>
      <c r="P81" s="81" t="s">
        <v>747</v>
      </c>
      <c r="Q81" s="81" t="s">
        <v>65</v>
      </c>
    </row>
    <row r="82" spans="2:17" ht="68.25" thickBot="1" x14ac:dyDescent="0.3">
      <c r="B82" s="81">
        <v>79</v>
      </c>
      <c r="C82" s="81" t="s">
        <v>214</v>
      </c>
      <c r="D82" s="82" t="s">
        <v>701</v>
      </c>
      <c r="E82" s="82"/>
      <c r="F82" s="81" t="s">
        <v>670</v>
      </c>
      <c r="G82" s="81" t="s">
        <v>671</v>
      </c>
      <c r="H82" s="81" t="s">
        <v>852</v>
      </c>
      <c r="I82" s="81" t="s">
        <v>842</v>
      </c>
      <c r="J82" s="83">
        <v>551882032.3437413</v>
      </c>
      <c r="K82" s="84" t="s">
        <v>849</v>
      </c>
      <c r="L82" s="84"/>
      <c r="M82" s="81" t="s">
        <v>746</v>
      </c>
      <c r="N82" s="81">
        <v>1</v>
      </c>
      <c r="O82" s="81" t="s">
        <v>683</v>
      </c>
      <c r="P82" s="81" t="s">
        <v>747</v>
      </c>
      <c r="Q82" s="81" t="s">
        <v>65</v>
      </c>
    </row>
    <row r="83" spans="2:17" ht="57" thickBot="1" x14ac:dyDescent="0.3">
      <c r="B83" s="81">
        <v>80</v>
      </c>
      <c r="C83" s="81" t="s">
        <v>214</v>
      </c>
      <c r="D83" s="82" t="s">
        <v>701</v>
      </c>
      <c r="E83" s="82"/>
      <c r="F83" s="81" t="s">
        <v>670</v>
      </c>
      <c r="G83" s="81" t="s">
        <v>671</v>
      </c>
      <c r="H83" s="81" t="s">
        <v>853</v>
      </c>
      <c r="I83" s="81" t="s">
        <v>854</v>
      </c>
      <c r="J83" s="83">
        <v>49786956959.839333</v>
      </c>
      <c r="K83" s="84" t="s">
        <v>855</v>
      </c>
      <c r="L83" s="84"/>
      <c r="M83" s="81" t="s">
        <v>746</v>
      </c>
      <c r="N83" s="81">
        <v>1</v>
      </c>
      <c r="O83" s="81" t="s">
        <v>676</v>
      </c>
      <c r="P83" s="81" t="s">
        <v>747</v>
      </c>
      <c r="Q83" s="81" t="s">
        <v>65</v>
      </c>
    </row>
    <row r="84" spans="2:17" ht="57" thickBot="1" x14ac:dyDescent="0.3">
      <c r="B84" s="81">
        <v>81</v>
      </c>
      <c r="C84" s="81" t="s">
        <v>214</v>
      </c>
      <c r="D84" s="82" t="s">
        <v>701</v>
      </c>
      <c r="E84" s="82"/>
      <c r="F84" s="81" t="s">
        <v>670</v>
      </c>
      <c r="G84" s="82" t="s">
        <v>671</v>
      </c>
      <c r="H84" s="81" t="s">
        <v>856</v>
      </c>
      <c r="I84" s="81" t="s">
        <v>857</v>
      </c>
      <c r="J84" s="83">
        <v>3434956519.3454051</v>
      </c>
      <c r="K84" s="84" t="s">
        <v>753</v>
      </c>
      <c r="L84" s="84"/>
      <c r="M84" s="81" t="s">
        <v>746</v>
      </c>
      <c r="N84" s="81">
        <v>1</v>
      </c>
      <c r="O84" s="81" t="s">
        <v>858</v>
      </c>
      <c r="P84" s="81" t="s">
        <v>747</v>
      </c>
      <c r="Q84" s="81" t="s">
        <v>65</v>
      </c>
    </row>
    <row r="85" spans="2:17" ht="57" thickBot="1" x14ac:dyDescent="0.3">
      <c r="B85" s="81">
        <v>82</v>
      </c>
      <c r="C85" s="81" t="s">
        <v>214</v>
      </c>
      <c r="D85" s="82" t="s">
        <v>701</v>
      </c>
      <c r="E85" s="82"/>
      <c r="F85" s="81" t="s">
        <v>670</v>
      </c>
      <c r="G85" s="82" t="s">
        <v>671</v>
      </c>
      <c r="H85" s="81" t="s">
        <v>859</v>
      </c>
      <c r="I85" s="81" t="s">
        <v>860</v>
      </c>
      <c r="J85" s="83">
        <v>5066224207.4051065</v>
      </c>
      <c r="K85" s="84" t="s">
        <v>755</v>
      </c>
      <c r="L85" s="84"/>
      <c r="M85" s="81" t="s">
        <v>746</v>
      </c>
      <c r="N85" s="81">
        <v>1</v>
      </c>
      <c r="O85" s="81" t="s">
        <v>858</v>
      </c>
      <c r="P85" s="81" t="s">
        <v>747</v>
      </c>
      <c r="Q85" s="81" t="s">
        <v>65</v>
      </c>
    </row>
    <row r="86" spans="2:17" ht="57" thickBot="1" x14ac:dyDescent="0.3">
      <c r="B86" s="81">
        <v>83</v>
      </c>
      <c r="C86" s="81" t="s">
        <v>214</v>
      </c>
      <c r="D86" s="82" t="s">
        <v>701</v>
      </c>
      <c r="E86" s="82"/>
      <c r="F86" s="81" t="s">
        <v>670</v>
      </c>
      <c r="G86" s="82" t="s">
        <v>671</v>
      </c>
      <c r="H86" s="81" t="s">
        <v>861</v>
      </c>
      <c r="I86" s="81" t="s">
        <v>862</v>
      </c>
      <c r="J86" s="83">
        <v>4300019962.9263363</v>
      </c>
      <c r="K86" s="84" t="s">
        <v>757</v>
      </c>
      <c r="L86" s="84"/>
      <c r="M86" s="81" t="s">
        <v>746</v>
      </c>
      <c r="N86" s="81">
        <v>1</v>
      </c>
      <c r="O86" s="81" t="s">
        <v>858</v>
      </c>
      <c r="P86" s="81" t="s">
        <v>747</v>
      </c>
      <c r="Q86" s="81" t="s">
        <v>65</v>
      </c>
    </row>
    <row r="87" spans="2:17" ht="57" thickBot="1" x14ac:dyDescent="0.3">
      <c r="B87" s="81">
        <v>84</v>
      </c>
      <c r="C87" s="81" t="s">
        <v>214</v>
      </c>
      <c r="D87" s="82" t="s">
        <v>701</v>
      </c>
      <c r="E87" s="82"/>
      <c r="F87" s="81" t="s">
        <v>670</v>
      </c>
      <c r="G87" s="82" t="s">
        <v>671</v>
      </c>
      <c r="H87" s="81" t="s">
        <v>863</v>
      </c>
      <c r="I87" s="81" t="s">
        <v>862</v>
      </c>
      <c r="J87" s="83">
        <v>1572239892.6058106</v>
      </c>
      <c r="K87" s="84" t="s">
        <v>759</v>
      </c>
      <c r="L87" s="84"/>
      <c r="M87" s="81" t="s">
        <v>746</v>
      </c>
      <c r="N87" s="81">
        <v>1</v>
      </c>
      <c r="O87" s="81" t="s">
        <v>858</v>
      </c>
      <c r="P87" s="81" t="s">
        <v>747</v>
      </c>
      <c r="Q87" s="81" t="s">
        <v>65</v>
      </c>
    </row>
    <row r="88" spans="2:17" ht="57" thickBot="1" x14ac:dyDescent="0.3">
      <c r="B88" s="81">
        <v>85</v>
      </c>
      <c r="C88" s="81" t="s">
        <v>214</v>
      </c>
      <c r="D88" s="82" t="s">
        <v>701</v>
      </c>
      <c r="E88" s="82"/>
      <c r="F88" s="81" t="s">
        <v>670</v>
      </c>
      <c r="G88" s="82" t="s">
        <v>671</v>
      </c>
      <c r="H88" s="81" t="s">
        <v>864</v>
      </c>
      <c r="I88" s="81" t="s">
        <v>862</v>
      </c>
      <c r="J88" s="83">
        <v>1683502646.6557031</v>
      </c>
      <c r="K88" s="84" t="s">
        <v>763</v>
      </c>
      <c r="L88" s="84"/>
      <c r="M88" s="81" t="s">
        <v>746</v>
      </c>
      <c r="N88" s="81">
        <v>1</v>
      </c>
      <c r="O88" s="81" t="s">
        <v>858</v>
      </c>
      <c r="P88" s="81" t="s">
        <v>747</v>
      </c>
      <c r="Q88" s="81" t="s">
        <v>65</v>
      </c>
    </row>
    <row r="89" spans="2:17" ht="57" thickBot="1" x14ac:dyDescent="0.3">
      <c r="B89" s="81">
        <v>86</v>
      </c>
      <c r="C89" s="81" t="s">
        <v>214</v>
      </c>
      <c r="D89" s="82" t="s">
        <v>701</v>
      </c>
      <c r="E89" s="82"/>
      <c r="F89" s="81" t="s">
        <v>670</v>
      </c>
      <c r="G89" s="82" t="s">
        <v>671</v>
      </c>
      <c r="H89" s="81" t="s">
        <v>865</v>
      </c>
      <c r="I89" s="81" t="s">
        <v>862</v>
      </c>
      <c r="J89" s="83">
        <v>3959674640.4048204</v>
      </c>
      <c r="K89" s="84" t="s">
        <v>765</v>
      </c>
      <c r="L89" s="84"/>
      <c r="M89" s="81" t="s">
        <v>746</v>
      </c>
      <c r="N89" s="81">
        <v>1</v>
      </c>
      <c r="O89" s="81" t="s">
        <v>858</v>
      </c>
      <c r="P89" s="81" t="s">
        <v>747</v>
      </c>
      <c r="Q89" s="81" t="s">
        <v>65</v>
      </c>
    </row>
    <row r="90" spans="2:17" ht="57" thickBot="1" x14ac:dyDescent="0.3">
      <c r="B90" s="81">
        <v>87</v>
      </c>
      <c r="C90" s="81" t="s">
        <v>214</v>
      </c>
      <c r="D90" s="82" t="s">
        <v>701</v>
      </c>
      <c r="E90" s="82"/>
      <c r="F90" s="81" t="s">
        <v>670</v>
      </c>
      <c r="G90" s="82" t="s">
        <v>671</v>
      </c>
      <c r="H90" s="81" t="s">
        <v>866</v>
      </c>
      <c r="I90" s="81" t="s">
        <v>862</v>
      </c>
      <c r="J90" s="83">
        <v>1861811112.3088794</v>
      </c>
      <c r="K90" s="84" t="s">
        <v>767</v>
      </c>
      <c r="L90" s="84"/>
      <c r="M90" s="81" t="s">
        <v>746</v>
      </c>
      <c r="N90" s="81">
        <v>1</v>
      </c>
      <c r="O90" s="81" t="s">
        <v>858</v>
      </c>
      <c r="P90" s="81" t="s">
        <v>747</v>
      </c>
      <c r="Q90" s="81" t="s">
        <v>65</v>
      </c>
    </row>
    <row r="91" spans="2:17" ht="57" thickBot="1" x14ac:dyDescent="0.3">
      <c r="B91" s="81">
        <v>88</v>
      </c>
      <c r="C91" s="81" t="s">
        <v>214</v>
      </c>
      <c r="D91" s="82" t="s">
        <v>701</v>
      </c>
      <c r="E91" s="82"/>
      <c r="F91" s="81" t="s">
        <v>670</v>
      </c>
      <c r="G91" s="82" t="s">
        <v>671</v>
      </c>
      <c r="H91" s="81" t="s">
        <v>867</v>
      </c>
      <c r="I91" s="81" t="s">
        <v>862</v>
      </c>
      <c r="J91" s="83">
        <v>3411921158.0806084</v>
      </c>
      <c r="K91" s="84" t="s">
        <v>769</v>
      </c>
      <c r="L91" s="84"/>
      <c r="M91" s="81" t="s">
        <v>746</v>
      </c>
      <c r="N91" s="81">
        <v>1</v>
      </c>
      <c r="O91" s="81" t="s">
        <v>858</v>
      </c>
      <c r="P91" s="81" t="s">
        <v>747</v>
      </c>
      <c r="Q91" s="81" t="s">
        <v>65</v>
      </c>
    </row>
    <row r="92" spans="2:17" ht="57" thickBot="1" x14ac:dyDescent="0.3">
      <c r="B92" s="81">
        <v>89</v>
      </c>
      <c r="C92" s="81" t="s">
        <v>214</v>
      </c>
      <c r="D92" s="82" t="s">
        <v>701</v>
      </c>
      <c r="E92" s="82"/>
      <c r="F92" s="81" t="s">
        <v>670</v>
      </c>
      <c r="G92" s="82" t="s">
        <v>671</v>
      </c>
      <c r="H92" s="81" t="s">
        <v>868</v>
      </c>
      <c r="I92" s="81" t="s">
        <v>862</v>
      </c>
      <c r="J92" s="83">
        <v>4223202970.8970933</v>
      </c>
      <c r="K92" s="84" t="s">
        <v>771</v>
      </c>
      <c r="L92" s="84"/>
      <c r="M92" s="81" t="s">
        <v>746</v>
      </c>
      <c r="N92" s="81">
        <v>1</v>
      </c>
      <c r="O92" s="81" t="s">
        <v>858</v>
      </c>
      <c r="P92" s="81" t="s">
        <v>747</v>
      </c>
      <c r="Q92" s="81" t="s">
        <v>65</v>
      </c>
    </row>
    <row r="93" spans="2:17" ht="57" thickBot="1" x14ac:dyDescent="0.3">
      <c r="B93" s="81">
        <v>90</v>
      </c>
      <c r="C93" s="81" t="s">
        <v>214</v>
      </c>
      <c r="D93" s="82" t="s">
        <v>701</v>
      </c>
      <c r="E93" s="82"/>
      <c r="F93" s="81" t="s">
        <v>670</v>
      </c>
      <c r="G93" s="82" t="s">
        <v>671</v>
      </c>
      <c r="H93" s="81" t="s">
        <v>869</v>
      </c>
      <c r="I93" s="81" t="s">
        <v>862</v>
      </c>
      <c r="J93" s="83">
        <v>1016304135.0557518</v>
      </c>
      <c r="K93" s="84" t="s">
        <v>773</v>
      </c>
      <c r="L93" s="84"/>
      <c r="M93" s="81" t="s">
        <v>746</v>
      </c>
      <c r="N93" s="81">
        <v>1</v>
      </c>
      <c r="O93" s="81" t="s">
        <v>858</v>
      </c>
      <c r="P93" s="81" t="s">
        <v>747</v>
      </c>
      <c r="Q93" s="81" t="s">
        <v>65</v>
      </c>
    </row>
    <row r="94" spans="2:17" ht="57" thickBot="1" x14ac:dyDescent="0.3">
      <c r="B94" s="81">
        <v>91</v>
      </c>
      <c r="C94" s="81" t="s">
        <v>214</v>
      </c>
      <c r="D94" s="82" t="s">
        <v>701</v>
      </c>
      <c r="E94" s="82"/>
      <c r="F94" s="81" t="s">
        <v>670</v>
      </c>
      <c r="G94" s="82" t="s">
        <v>671</v>
      </c>
      <c r="H94" s="81" t="s">
        <v>870</v>
      </c>
      <c r="I94" s="81" t="s">
        <v>862</v>
      </c>
      <c r="J94" s="83">
        <v>1366454838.9825044</v>
      </c>
      <c r="K94" s="84" t="s">
        <v>775</v>
      </c>
      <c r="L94" s="84"/>
      <c r="M94" s="81" t="s">
        <v>746</v>
      </c>
      <c r="N94" s="81">
        <v>1</v>
      </c>
      <c r="O94" s="81" t="s">
        <v>858</v>
      </c>
      <c r="P94" s="81" t="s">
        <v>747</v>
      </c>
      <c r="Q94" s="81" t="s">
        <v>65</v>
      </c>
    </row>
    <row r="95" spans="2:17" ht="57" thickBot="1" x14ac:dyDescent="0.3">
      <c r="B95" s="81">
        <v>92</v>
      </c>
      <c r="C95" s="81" t="s">
        <v>214</v>
      </c>
      <c r="D95" s="82" t="s">
        <v>701</v>
      </c>
      <c r="E95" s="82"/>
      <c r="F95" s="81" t="s">
        <v>670</v>
      </c>
      <c r="G95" s="82" t="s">
        <v>671</v>
      </c>
      <c r="H95" s="81" t="s">
        <v>871</v>
      </c>
      <c r="I95" s="81" t="s">
        <v>862</v>
      </c>
      <c r="J95" s="83">
        <v>405055133.70923591</v>
      </c>
      <c r="K95" s="84" t="s">
        <v>777</v>
      </c>
      <c r="L95" s="84"/>
      <c r="M95" s="81" t="s">
        <v>746</v>
      </c>
      <c r="N95" s="81">
        <v>1</v>
      </c>
      <c r="O95" s="81" t="s">
        <v>858</v>
      </c>
      <c r="P95" s="81" t="s">
        <v>747</v>
      </c>
      <c r="Q95" s="81" t="s">
        <v>65</v>
      </c>
    </row>
    <row r="96" spans="2:17" ht="57" thickBot="1" x14ac:dyDescent="0.3">
      <c r="B96" s="81">
        <v>93</v>
      </c>
      <c r="C96" s="81" t="s">
        <v>214</v>
      </c>
      <c r="D96" s="82" t="s">
        <v>701</v>
      </c>
      <c r="E96" s="82"/>
      <c r="F96" s="81" t="s">
        <v>670</v>
      </c>
      <c r="G96" s="82" t="s">
        <v>671</v>
      </c>
      <c r="H96" s="81" t="s">
        <v>872</v>
      </c>
      <c r="I96" s="81" t="s">
        <v>862</v>
      </c>
      <c r="J96" s="83">
        <v>1739944013.5958526</v>
      </c>
      <c r="K96" s="84" t="s">
        <v>779</v>
      </c>
      <c r="L96" s="84"/>
      <c r="M96" s="81" t="s">
        <v>746</v>
      </c>
      <c r="N96" s="81">
        <v>1</v>
      </c>
      <c r="O96" s="81" t="s">
        <v>858</v>
      </c>
      <c r="P96" s="81" t="s">
        <v>747</v>
      </c>
      <c r="Q96" s="81" t="s">
        <v>65</v>
      </c>
    </row>
    <row r="97" spans="2:17" ht="57" thickBot="1" x14ac:dyDescent="0.3">
      <c r="B97" s="81">
        <v>94</v>
      </c>
      <c r="C97" s="81" t="s">
        <v>214</v>
      </c>
      <c r="D97" s="82" t="s">
        <v>701</v>
      </c>
      <c r="E97" s="82"/>
      <c r="F97" s="81" t="s">
        <v>670</v>
      </c>
      <c r="G97" s="82" t="s">
        <v>671</v>
      </c>
      <c r="H97" s="81" t="s">
        <v>873</v>
      </c>
      <c r="I97" s="81" t="s">
        <v>862</v>
      </c>
      <c r="J97" s="83">
        <v>1459535040.6500633</v>
      </c>
      <c r="K97" s="84" t="s">
        <v>781</v>
      </c>
      <c r="L97" s="84"/>
      <c r="M97" s="81" t="s">
        <v>746</v>
      </c>
      <c r="N97" s="81">
        <v>1</v>
      </c>
      <c r="O97" s="81" t="s">
        <v>858</v>
      </c>
      <c r="P97" s="81" t="s">
        <v>747</v>
      </c>
      <c r="Q97" s="81" t="s">
        <v>65</v>
      </c>
    </row>
    <row r="98" spans="2:17" ht="57" thickBot="1" x14ac:dyDescent="0.3">
      <c r="B98" s="81">
        <v>95</v>
      </c>
      <c r="C98" s="81" t="s">
        <v>214</v>
      </c>
      <c r="D98" s="82" t="s">
        <v>701</v>
      </c>
      <c r="E98" s="82"/>
      <c r="F98" s="81" t="s">
        <v>670</v>
      </c>
      <c r="G98" s="82" t="s">
        <v>671</v>
      </c>
      <c r="H98" s="81" t="s">
        <v>874</v>
      </c>
      <c r="I98" s="81" t="s">
        <v>862</v>
      </c>
      <c r="J98" s="83">
        <v>4619455036.9066725</v>
      </c>
      <c r="K98" s="84" t="s">
        <v>875</v>
      </c>
      <c r="L98" s="84"/>
      <c r="M98" s="81" t="s">
        <v>746</v>
      </c>
      <c r="N98" s="81">
        <v>1</v>
      </c>
      <c r="O98" s="81" t="s">
        <v>858</v>
      </c>
      <c r="P98" s="81" t="s">
        <v>747</v>
      </c>
      <c r="Q98" s="81" t="s">
        <v>65</v>
      </c>
    </row>
    <row r="99" spans="2:17" ht="57" thickBot="1" x14ac:dyDescent="0.3">
      <c r="B99" s="81">
        <v>96</v>
      </c>
      <c r="C99" s="81" t="s">
        <v>214</v>
      </c>
      <c r="D99" s="82" t="s">
        <v>701</v>
      </c>
      <c r="E99" s="82"/>
      <c r="F99" s="81" t="s">
        <v>670</v>
      </c>
      <c r="G99" s="82" t="s">
        <v>671</v>
      </c>
      <c r="H99" s="81" t="s">
        <v>876</v>
      </c>
      <c r="I99" s="81" t="s">
        <v>862</v>
      </c>
      <c r="J99" s="83">
        <v>921801691.24247456</v>
      </c>
      <c r="K99" s="84" t="s">
        <v>783</v>
      </c>
      <c r="L99" s="84"/>
      <c r="M99" s="81" t="s">
        <v>746</v>
      </c>
      <c r="N99" s="81">
        <v>1</v>
      </c>
      <c r="O99" s="81" t="s">
        <v>858</v>
      </c>
      <c r="P99" s="81" t="s">
        <v>747</v>
      </c>
      <c r="Q99" s="81" t="s">
        <v>65</v>
      </c>
    </row>
    <row r="100" spans="2:17" ht="57" thickBot="1" x14ac:dyDescent="0.3">
      <c r="B100" s="81">
        <v>97</v>
      </c>
      <c r="C100" s="81" t="s">
        <v>214</v>
      </c>
      <c r="D100" s="82" t="s">
        <v>701</v>
      </c>
      <c r="E100" s="82"/>
      <c r="F100" s="81" t="s">
        <v>670</v>
      </c>
      <c r="G100" s="82" t="s">
        <v>671</v>
      </c>
      <c r="H100" s="81" t="s">
        <v>877</v>
      </c>
      <c r="I100" s="81" t="s">
        <v>862</v>
      </c>
      <c r="J100" s="83">
        <v>2186273537.6577892</v>
      </c>
      <c r="K100" s="84" t="s">
        <v>785</v>
      </c>
      <c r="L100" s="84"/>
      <c r="M100" s="81" t="s">
        <v>746</v>
      </c>
      <c r="N100" s="81">
        <v>1</v>
      </c>
      <c r="O100" s="81" t="s">
        <v>858</v>
      </c>
      <c r="P100" s="81" t="s">
        <v>747</v>
      </c>
      <c r="Q100" s="81" t="s">
        <v>65</v>
      </c>
    </row>
    <row r="101" spans="2:17" ht="57" thickBot="1" x14ac:dyDescent="0.3">
      <c r="B101" s="81">
        <v>98</v>
      </c>
      <c r="C101" s="81" t="s">
        <v>214</v>
      </c>
      <c r="D101" s="82" t="s">
        <v>701</v>
      </c>
      <c r="E101" s="82"/>
      <c r="F101" s="81" t="s">
        <v>670</v>
      </c>
      <c r="G101" s="82" t="s">
        <v>671</v>
      </c>
      <c r="H101" s="81" t="s">
        <v>878</v>
      </c>
      <c r="I101" s="81" t="s">
        <v>862</v>
      </c>
      <c r="J101" s="83">
        <v>4193616552.8726215</v>
      </c>
      <c r="K101" s="84" t="s">
        <v>879</v>
      </c>
      <c r="L101" s="84"/>
      <c r="M101" s="81" t="s">
        <v>746</v>
      </c>
      <c r="N101" s="81">
        <v>1</v>
      </c>
      <c r="O101" s="81" t="s">
        <v>858</v>
      </c>
      <c r="P101" s="81" t="s">
        <v>747</v>
      </c>
      <c r="Q101" s="81" t="s">
        <v>65</v>
      </c>
    </row>
    <row r="102" spans="2:17" ht="57" thickBot="1" x14ac:dyDescent="0.3">
      <c r="B102" s="81">
        <v>99</v>
      </c>
      <c r="C102" s="81" t="s">
        <v>214</v>
      </c>
      <c r="D102" s="82" t="s">
        <v>701</v>
      </c>
      <c r="E102" s="82"/>
      <c r="F102" s="81" t="s">
        <v>670</v>
      </c>
      <c r="G102" s="82" t="s">
        <v>671</v>
      </c>
      <c r="H102" s="81" t="s">
        <v>880</v>
      </c>
      <c r="I102" s="81" t="s">
        <v>862</v>
      </c>
      <c r="J102" s="83">
        <v>3187523769.0806441</v>
      </c>
      <c r="K102" s="84" t="s">
        <v>787</v>
      </c>
      <c r="L102" s="84"/>
      <c r="M102" s="81" t="s">
        <v>746</v>
      </c>
      <c r="N102" s="81">
        <v>1</v>
      </c>
      <c r="O102" s="81" t="s">
        <v>858</v>
      </c>
      <c r="P102" s="81" t="s">
        <v>747</v>
      </c>
      <c r="Q102" s="81" t="s">
        <v>65</v>
      </c>
    </row>
    <row r="103" spans="2:17" ht="57" thickBot="1" x14ac:dyDescent="0.3">
      <c r="B103" s="81">
        <v>100</v>
      </c>
      <c r="C103" s="81" t="s">
        <v>214</v>
      </c>
      <c r="D103" s="82" t="s">
        <v>701</v>
      </c>
      <c r="E103" s="82"/>
      <c r="F103" s="81" t="s">
        <v>670</v>
      </c>
      <c r="G103" s="82" t="s">
        <v>671</v>
      </c>
      <c r="H103" s="81" t="s">
        <v>881</v>
      </c>
      <c r="I103" s="81" t="s">
        <v>862</v>
      </c>
      <c r="J103" s="83">
        <v>5820357709.5618792</v>
      </c>
      <c r="K103" s="84" t="s">
        <v>882</v>
      </c>
      <c r="L103" s="84"/>
      <c r="M103" s="81" t="s">
        <v>746</v>
      </c>
      <c r="N103" s="81">
        <v>1</v>
      </c>
      <c r="O103" s="81" t="s">
        <v>858</v>
      </c>
      <c r="P103" s="81" t="s">
        <v>747</v>
      </c>
      <c r="Q103" s="81" t="s">
        <v>65</v>
      </c>
    </row>
    <row r="104" spans="2:17" ht="57" thickBot="1" x14ac:dyDescent="0.3">
      <c r="B104" s="81">
        <v>101</v>
      </c>
      <c r="C104" s="81" t="s">
        <v>214</v>
      </c>
      <c r="D104" s="82" t="s">
        <v>701</v>
      </c>
      <c r="E104" s="82"/>
      <c r="F104" s="81" t="s">
        <v>670</v>
      </c>
      <c r="G104" s="82" t="s">
        <v>671</v>
      </c>
      <c r="H104" s="81" t="s">
        <v>883</v>
      </c>
      <c r="I104" s="81" t="s">
        <v>862</v>
      </c>
      <c r="J104" s="83">
        <v>1811182152.5195193</v>
      </c>
      <c r="K104" s="84" t="s">
        <v>789</v>
      </c>
      <c r="L104" s="84"/>
      <c r="M104" s="81" t="s">
        <v>746</v>
      </c>
      <c r="N104" s="81">
        <v>1</v>
      </c>
      <c r="O104" s="81" t="s">
        <v>858</v>
      </c>
      <c r="P104" s="81" t="s">
        <v>747</v>
      </c>
      <c r="Q104" s="81" t="s">
        <v>65</v>
      </c>
    </row>
    <row r="105" spans="2:17" ht="57" thickBot="1" x14ac:dyDescent="0.3">
      <c r="B105" s="81">
        <v>102</v>
      </c>
      <c r="C105" s="81" t="s">
        <v>214</v>
      </c>
      <c r="D105" s="82" t="s">
        <v>701</v>
      </c>
      <c r="E105" s="82"/>
      <c r="F105" s="81" t="s">
        <v>670</v>
      </c>
      <c r="G105" s="82" t="s">
        <v>671</v>
      </c>
      <c r="H105" s="81" t="s">
        <v>884</v>
      </c>
      <c r="I105" s="81" t="s">
        <v>862</v>
      </c>
      <c r="J105" s="83">
        <v>194874877.18008471</v>
      </c>
      <c r="K105" s="84" t="s">
        <v>885</v>
      </c>
      <c r="L105" s="84"/>
      <c r="M105" s="81" t="s">
        <v>746</v>
      </c>
      <c r="N105" s="81">
        <v>1</v>
      </c>
      <c r="O105" s="81" t="s">
        <v>858</v>
      </c>
      <c r="P105" s="81" t="s">
        <v>747</v>
      </c>
      <c r="Q105" s="81" t="s">
        <v>65</v>
      </c>
    </row>
    <row r="106" spans="2:17" ht="57" thickBot="1" x14ac:dyDescent="0.3">
      <c r="B106" s="81">
        <v>103</v>
      </c>
      <c r="C106" s="81" t="s">
        <v>214</v>
      </c>
      <c r="D106" s="82" t="s">
        <v>701</v>
      </c>
      <c r="E106" s="82"/>
      <c r="F106" s="81" t="s">
        <v>670</v>
      </c>
      <c r="G106" s="82" t="s">
        <v>671</v>
      </c>
      <c r="H106" s="81" t="s">
        <v>886</v>
      </c>
      <c r="I106" s="81" t="s">
        <v>862</v>
      </c>
      <c r="J106" s="83">
        <v>4194725175.7756066</v>
      </c>
      <c r="K106" s="84" t="s">
        <v>887</v>
      </c>
      <c r="L106" s="84"/>
      <c r="M106" s="81" t="s">
        <v>746</v>
      </c>
      <c r="N106" s="81">
        <v>1</v>
      </c>
      <c r="O106" s="81" t="s">
        <v>858</v>
      </c>
      <c r="P106" s="81" t="s">
        <v>747</v>
      </c>
      <c r="Q106" s="81" t="s">
        <v>65</v>
      </c>
    </row>
    <row r="107" spans="2:17" ht="57" thickBot="1" x14ac:dyDescent="0.3">
      <c r="B107" s="81">
        <v>104</v>
      </c>
      <c r="C107" s="81" t="s">
        <v>214</v>
      </c>
      <c r="D107" s="82" t="s">
        <v>701</v>
      </c>
      <c r="E107" s="82"/>
      <c r="F107" s="81" t="s">
        <v>670</v>
      </c>
      <c r="G107" s="82" t="s">
        <v>671</v>
      </c>
      <c r="H107" s="81" t="s">
        <v>888</v>
      </c>
      <c r="I107" s="81" t="s">
        <v>862</v>
      </c>
      <c r="J107" s="83">
        <v>5210873211.1378517</v>
      </c>
      <c r="K107" s="84" t="s">
        <v>889</v>
      </c>
      <c r="L107" s="84"/>
      <c r="M107" s="81" t="s">
        <v>746</v>
      </c>
      <c r="N107" s="81">
        <v>1</v>
      </c>
      <c r="O107" s="81" t="s">
        <v>858</v>
      </c>
      <c r="P107" s="81" t="s">
        <v>747</v>
      </c>
      <c r="Q107" s="81" t="s">
        <v>65</v>
      </c>
    </row>
    <row r="108" spans="2:17" ht="57" thickBot="1" x14ac:dyDescent="0.3">
      <c r="B108" s="81">
        <v>105</v>
      </c>
      <c r="C108" s="81" t="s">
        <v>214</v>
      </c>
      <c r="D108" s="82" t="s">
        <v>701</v>
      </c>
      <c r="E108" s="82"/>
      <c r="F108" s="81" t="s">
        <v>670</v>
      </c>
      <c r="G108" s="82" t="s">
        <v>671</v>
      </c>
      <c r="H108" s="81" t="s">
        <v>890</v>
      </c>
      <c r="I108" s="81" t="s">
        <v>862</v>
      </c>
      <c r="J108" s="83">
        <v>2940542512.7151685</v>
      </c>
      <c r="K108" s="84" t="s">
        <v>891</v>
      </c>
      <c r="L108" s="84"/>
      <c r="M108" s="81" t="s">
        <v>746</v>
      </c>
      <c r="N108" s="81">
        <v>1</v>
      </c>
      <c r="O108" s="81" t="s">
        <v>858</v>
      </c>
      <c r="P108" s="81" t="s">
        <v>747</v>
      </c>
      <c r="Q108" s="81" t="s">
        <v>65</v>
      </c>
    </row>
    <row r="109" spans="2:17" ht="57" thickBot="1" x14ac:dyDescent="0.3">
      <c r="B109" s="81">
        <v>106</v>
      </c>
      <c r="C109" s="81" t="s">
        <v>214</v>
      </c>
      <c r="D109" s="82" t="s">
        <v>701</v>
      </c>
      <c r="E109" s="82"/>
      <c r="F109" s="81" t="s">
        <v>670</v>
      </c>
      <c r="G109" s="82" t="s">
        <v>671</v>
      </c>
      <c r="H109" s="81" t="s">
        <v>892</v>
      </c>
      <c r="I109" s="81" t="s">
        <v>893</v>
      </c>
      <c r="J109" s="83">
        <v>6740703841.7901573</v>
      </c>
      <c r="K109" s="84" t="s">
        <v>894</v>
      </c>
      <c r="L109" s="84"/>
      <c r="M109" s="81" t="s">
        <v>746</v>
      </c>
      <c r="N109" s="81">
        <v>1</v>
      </c>
      <c r="O109" s="81" t="s">
        <v>858</v>
      </c>
      <c r="P109" s="81" t="s">
        <v>747</v>
      </c>
      <c r="Q109" s="81" t="s">
        <v>65</v>
      </c>
    </row>
    <row r="110" spans="2:17" ht="79.5" thickBot="1" x14ac:dyDescent="0.3">
      <c r="B110" s="81">
        <v>107</v>
      </c>
      <c r="C110" s="81" t="s">
        <v>214</v>
      </c>
      <c r="D110" s="82" t="s">
        <v>701</v>
      </c>
      <c r="E110" s="82"/>
      <c r="F110" s="81" t="s">
        <v>670</v>
      </c>
      <c r="G110" s="82" t="s">
        <v>671</v>
      </c>
      <c r="H110" s="81" t="s">
        <v>895</v>
      </c>
      <c r="I110" s="81" t="s">
        <v>896</v>
      </c>
      <c r="J110" s="83">
        <v>23287972997.435097</v>
      </c>
      <c r="K110" s="84" t="s">
        <v>897</v>
      </c>
      <c r="L110" s="84"/>
      <c r="M110" s="81" t="s">
        <v>746</v>
      </c>
      <c r="N110" s="81">
        <v>1</v>
      </c>
      <c r="O110" s="81" t="s">
        <v>858</v>
      </c>
      <c r="P110" s="81" t="s">
        <v>747</v>
      </c>
      <c r="Q110" s="81" t="s">
        <v>65</v>
      </c>
    </row>
    <row r="111" spans="2:17" ht="57" thickBot="1" x14ac:dyDescent="0.3">
      <c r="B111" s="81">
        <v>108</v>
      </c>
      <c r="C111" s="81" t="s">
        <v>214</v>
      </c>
      <c r="D111" s="82" t="s">
        <v>701</v>
      </c>
      <c r="E111" s="82"/>
      <c r="F111" s="81" t="s">
        <v>670</v>
      </c>
      <c r="G111" s="82" t="s">
        <v>671</v>
      </c>
      <c r="H111" s="81" t="s">
        <v>898</v>
      </c>
      <c r="I111" s="81" t="s">
        <v>899</v>
      </c>
      <c r="J111" s="83">
        <v>3077626146.7892599</v>
      </c>
      <c r="K111" s="84" t="s">
        <v>900</v>
      </c>
      <c r="L111" s="84"/>
      <c r="M111" s="81" t="s">
        <v>746</v>
      </c>
      <c r="N111" s="81">
        <v>1</v>
      </c>
      <c r="O111" s="81" t="s">
        <v>858</v>
      </c>
      <c r="P111" s="81" t="s">
        <v>747</v>
      </c>
      <c r="Q111" s="81" t="s">
        <v>65</v>
      </c>
    </row>
    <row r="112" spans="2:17" ht="57" thickBot="1" x14ac:dyDescent="0.3">
      <c r="B112" s="81">
        <v>109</v>
      </c>
      <c r="C112" s="81" t="s">
        <v>214</v>
      </c>
      <c r="D112" s="82" t="s">
        <v>701</v>
      </c>
      <c r="E112" s="82"/>
      <c r="F112" s="81" t="s">
        <v>670</v>
      </c>
      <c r="G112" s="82" t="s">
        <v>671</v>
      </c>
      <c r="H112" s="81" t="s">
        <v>901</v>
      </c>
      <c r="I112" s="81" t="s">
        <v>862</v>
      </c>
      <c r="J112" s="83">
        <v>5951141624.416029</v>
      </c>
      <c r="K112" s="84" t="s">
        <v>902</v>
      </c>
      <c r="L112" s="84"/>
      <c r="M112" s="81" t="s">
        <v>746</v>
      </c>
      <c r="N112" s="81">
        <v>1</v>
      </c>
      <c r="O112" s="81" t="s">
        <v>858</v>
      </c>
      <c r="P112" s="81" t="s">
        <v>747</v>
      </c>
      <c r="Q112" s="81" t="s">
        <v>65</v>
      </c>
    </row>
    <row r="113" spans="2:17" ht="57" thickBot="1" x14ac:dyDescent="0.3">
      <c r="B113" s="81">
        <v>110</v>
      </c>
      <c r="C113" s="81" t="s">
        <v>214</v>
      </c>
      <c r="D113" s="82" t="s">
        <v>701</v>
      </c>
      <c r="E113" s="82"/>
      <c r="F113" s="81" t="s">
        <v>670</v>
      </c>
      <c r="G113" s="82" t="s">
        <v>671</v>
      </c>
      <c r="H113" s="81" t="s">
        <v>903</v>
      </c>
      <c r="I113" s="81" t="s">
        <v>862</v>
      </c>
      <c r="J113" s="83">
        <v>2497297830.7429638</v>
      </c>
      <c r="K113" s="84" t="s">
        <v>904</v>
      </c>
      <c r="L113" s="84"/>
      <c r="M113" s="81" t="s">
        <v>746</v>
      </c>
      <c r="N113" s="81">
        <v>1</v>
      </c>
      <c r="O113" s="81" t="s">
        <v>858</v>
      </c>
      <c r="P113" s="81" t="s">
        <v>747</v>
      </c>
      <c r="Q113" s="81" t="s">
        <v>65</v>
      </c>
    </row>
    <row r="114" spans="2:17" ht="57" thickBot="1" x14ac:dyDescent="0.3">
      <c r="B114" s="81">
        <v>111</v>
      </c>
      <c r="C114" s="81" t="s">
        <v>214</v>
      </c>
      <c r="D114" s="82" t="s">
        <v>701</v>
      </c>
      <c r="E114" s="82"/>
      <c r="F114" s="81" t="s">
        <v>670</v>
      </c>
      <c r="G114" s="82" t="s">
        <v>671</v>
      </c>
      <c r="H114" s="81" t="s">
        <v>905</v>
      </c>
      <c r="I114" s="81" t="s">
        <v>862</v>
      </c>
      <c r="J114" s="83">
        <v>230535956.34136233</v>
      </c>
      <c r="K114" s="84" t="s">
        <v>906</v>
      </c>
      <c r="L114" s="84"/>
      <c r="M114" s="81" t="s">
        <v>746</v>
      </c>
      <c r="N114" s="81">
        <v>1</v>
      </c>
      <c r="O114" s="81" t="s">
        <v>858</v>
      </c>
      <c r="P114" s="81" t="s">
        <v>747</v>
      </c>
      <c r="Q114" s="81" t="s">
        <v>65</v>
      </c>
    </row>
    <row r="115" spans="2:17" ht="57" thickBot="1" x14ac:dyDescent="0.3">
      <c r="B115" s="81">
        <v>112</v>
      </c>
      <c r="C115" s="81" t="s">
        <v>214</v>
      </c>
      <c r="D115" s="82" t="s">
        <v>701</v>
      </c>
      <c r="E115" s="82"/>
      <c r="F115" s="81" t="s">
        <v>670</v>
      </c>
      <c r="G115" s="82" t="s">
        <v>671</v>
      </c>
      <c r="H115" s="81" t="s">
        <v>907</v>
      </c>
      <c r="I115" s="81" t="s">
        <v>862</v>
      </c>
      <c r="J115" s="83">
        <v>4616844559.9477224</v>
      </c>
      <c r="K115" s="84" t="s">
        <v>908</v>
      </c>
      <c r="L115" s="84"/>
      <c r="M115" s="81" t="s">
        <v>746</v>
      </c>
      <c r="N115" s="81">
        <v>1</v>
      </c>
      <c r="O115" s="81" t="s">
        <v>858</v>
      </c>
      <c r="P115" s="81" t="s">
        <v>747</v>
      </c>
      <c r="Q115" s="81" t="s">
        <v>65</v>
      </c>
    </row>
    <row r="116" spans="2:17" ht="57" thickBot="1" x14ac:dyDescent="0.3">
      <c r="B116" s="81">
        <v>113</v>
      </c>
      <c r="C116" s="81" t="s">
        <v>214</v>
      </c>
      <c r="D116" s="82" t="s">
        <v>701</v>
      </c>
      <c r="E116" s="82"/>
      <c r="F116" s="81" t="s">
        <v>670</v>
      </c>
      <c r="G116" s="82" t="s">
        <v>671</v>
      </c>
      <c r="H116" s="81" t="s">
        <v>909</v>
      </c>
      <c r="I116" s="81" t="s">
        <v>862</v>
      </c>
      <c r="J116" s="83">
        <v>4563942822.2175055</v>
      </c>
      <c r="K116" s="84" t="s">
        <v>910</v>
      </c>
      <c r="L116" s="84"/>
      <c r="M116" s="81" t="s">
        <v>746</v>
      </c>
      <c r="N116" s="81">
        <v>1</v>
      </c>
      <c r="O116" s="81" t="s">
        <v>858</v>
      </c>
      <c r="P116" s="81" t="s">
        <v>747</v>
      </c>
      <c r="Q116" s="81" t="s">
        <v>65</v>
      </c>
    </row>
    <row r="117" spans="2:17" ht="57" thickBot="1" x14ac:dyDescent="0.3">
      <c r="B117" s="81">
        <v>114</v>
      </c>
      <c r="C117" s="81" t="s">
        <v>214</v>
      </c>
      <c r="D117" s="82" t="s">
        <v>701</v>
      </c>
      <c r="E117" s="82"/>
      <c r="F117" s="81" t="s">
        <v>670</v>
      </c>
      <c r="G117" s="82" t="s">
        <v>671</v>
      </c>
      <c r="H117" s="81" t="s">
        <v>911</v>
      </c>
      <c r="I117" s="81" t="s">
        <v>862</v>
      </c>
      <c r="J117" s="83">
        <v>1578976194.7640204</v>
      </c>
      <c r="K117" s="84" t="s">
        <v>912</v>
      </c>
      <c r="L117" s="84"/>
      <c r="M117" s="81" t="s">
        <v>746</v>
      </c>
      <c r="N117" s="81">
        <v>1</v>
      </c>
      <c r="O117" s="81" t="s">
        <v>858</v>
      </c>
      <c r="P117" s="81" t="s">
        <v>747</v>
      </c>
      <c r="Q117" s="81" t="s">
        <v>65</v>
      </c>
    </row>
    <row r="118" spans="2:17" ht="57" thickBot="1" x14ac:dyDescent="0.3">
      <c r="B118" s="81">
        <v>115</v>
      </c>
      <c r="C118" s="81" t="s">
        <v>214</v>
      </c>
      <c r="D118" s="82" t="s">
        <v>701</v>
      </c>
      <c r="E118" s="82"/>
      <c r="F118" s="81" t="s">
        <v>670</v>
      </c>
      <c r="G118" s="82" t="s">
        <v>671</v>
      </c>
      <c r="H118" s="81" t="s">
        <v>913</v>
      </c>
      <c r="I118" s="81" t="s">
        <v>862</v>
      </c>
      <c r="J118" s="83">
        <v>9357128943.2407112</v>
      </c>
      <c r="K118" s="84" t="s">
        <v>914</v>
      </c>
      <c r="L118" s="84"/>
      <c r="M118" s="81" t="s">
        <v>746</v>
      </c>
      <c r="N118" s="81">
        <v>1</v>
      </c>
      <c r="O118" s="81" t="s">
        <v>858</v>
      </c>
      <c r="P118" s="81" t="s">
        <v>747</v>
      </c>
      <c r="Q118" s="81" t="s">
        <v>65</v>
      </c>
    </row>
    <row r="119" spans="2:17" ht="57" thickBot="1" x14ac:dyDescent="0.3">
      <c r="B119" s="81">
        <v>116</v>
      </c>
      <c r="C119" s="81" t="s">
        <v>214</v>
      </c>
      <c r="D119" s="82" t="s">
        <v>701</v>
      </c>
      <c r="E119" s="82"/>
      <c r="F119" s="81" t="s">
        <v>670</v>
      </c>
      <c r="G119" s="82" t="s">
        <v>671</v>
      </c>
      <c r="H119" s="81" t="s">
        <v>915</v>
      </c>
      <c r="I119" s="81" t="s">
        <v>862</v>
      </c>
      <c r="J119" s="83">
        <v>4197146918.5794196</v>
      </c>
      <c r="K119" s="84" t="s">
        <v>916</v>
      </c>
      <c r="L119" s="84"/>
      <c r="M119" s="81" t="s">
        <v>746</v>
      </c>
      <c r="N119" s="81">
        <v>1</v>
      </c>
      <c r="O119" s="81" t="s">
        <v>858</v>
      </c>
      <c r="P119" s="81" t="s">
        <v>747</v>
      </c>
      <c r="Q119" s="81" t="s">
        <v>65</v>
      </c>
    </row>
    <row r="120" spans="2:17" ht="57" thickBot="1" x14ac:dyDescent="0.3">
      <c r="B120" s="81">
        <v>117</v>
      </c>
      <c r="C120" s="81" t="s">
        <v>214</v>
      </c>
      <c r="D120" s="82" t="s">
        <v>701</v>
      </c>
      <c r="E120" s="82"/>
      <c r="F120" s="81" t="s">
        <v>670</v>
      </c>
      <c r="G120" s="82" t="s">
        <v>671</v>
      </c>
      <c r="H120" s="81" t="s">
        <v>917</v>
      </c>
      <c r="I120" s="81" t="s">
        <v>862</v>
      </c>
      <c r="J120" s="83">
        <v>1818938395.4810233</v>
      </c>
      <c r="K120" s="84" t="s">
        <v>918</v>
      </c>
      <c r="L120" s="84"/>
      <c r="M120" s="81" t="s">
        <v>746</v>
      </c>
      <c r="N120" s="81">
        <v>1</v>
      </c>
      <c r="O120" s="81" t="s">
        <v>858</v>
      </c>
      <c r="P120" s="81" t="s">
        <v>747</v>
      </c>
      <c r="Q120" s="81" t="s">
        <v>65</v>
      </c>
    </row>
    <row r="121" spans="2:17" ht="57" thickBot="1" x14ac:dyDescent="0.3">
      <c r="B121" s="81">
        <v>118</v>
      </c>
      <c r="C121" s="81" t="s">
        <v>214</v>
      </c>
      <c r="D121" s="82" t="s">
        <v>701</v>
      </c>
      <c r="E121" s="82"/>
      <c r="F121" s="81" t="s">
        <v>670</v>
      </c>
      <c r="G121" s="82" t="s">
        <v>671</v>
      </c>
      <c r="H121" s="81" t="s">
        <v>919</v>
      </c>
      <c r="I121" s="81" t="s">
        <v>862</v>
      </c>
      <c r="J121" s="83">
        <v>1346086673.1354406</v>
      </c>
      <c r="K121" s="84" t="s">
        <v>815</v>
      </c>
      <c r="L121" s="84"/>
      <c r="M121" s="81" t="s">
        <v>746</v>
      </c>
      <c r="N121" s="81">
        <v>1</v>
      </c>
      <c r="O121" s="81" t="s">
        <v>858</v>
      </c>
      <c r="P121" s="81" t="s">
        <v>747</v>
      </c>
      <c r="Q121" s="81" t="s">
        <v>65</v>
      </c>
    </row>
    <row r="122" spans="2:17" ht="57" thickBot="1" x14ac:dyDescent="0.3">
      <c r="B122" s="81">
        <v>119</v>
      </c>
      <c r="C122" s="81" t="s">
        <v>214</v>
      </c>
      <c r="D122" s="82" t="s">
        <v>701</v>
      </c>
      <c r="E122" s="82"/>
      <c r="F122" s="81" t="s">
        <v>670</v>
      </c>
      <c r="G122" s="82" t="s">
        <v>671</v>
      </c>
      <c r="H122" s="81" t="s">
        <v>920</v>
      </c>
      <c r="I122" s="81" t="s">
        <v>862</v>
      </c>
      <c r="J122" s="83">
        <v>3977246603.7209697</v>
      </c>
      <c r="K122" s="84" t="s">
        <v>921</v>
      </c>
      <c r="L122" s="84"/>
      <c r="M122" s="81" t="s">
        <v>746</v>
      </c>
      <c r="N122" s="81">
        <v>1</v>
      </c>
      <c r="O122" s="81" t="s">
        <v>858</v>
      </c>
      <c r="P122" s="81" t="s">
        <v>747</v>
      </c>
      <c r="Q122" s="81" t="s">
        <v>65</v>
      </c>
    </row>
    <row r="123" spans="2:17" ht="57" thickBot="1" x14ac:dyDescent="0.3">
      <c r="B123" s="81">
        <v>120</v>
      </c>
      <c r="C123" s="81" t="s">
        <v>214</v>
      </c>
      <c r="D123" s="82" t="s">
        <v>701</v>
      </c>
      <c r="E123" s="82"/>
      <c r="F123" s="81" t="s">
        <v>670</v>
      </c>
      <c r="G123" s="82" t="s">
        <v>671</v>
      </c>
      <c r="H123" s="81" t="s">
        <v>922</v>
      </c>
      <c r="I123" s="81" t="s">
        <v>862</v>
      </c>
      <c r="J123" s="83">
        <v>3068808472.3198991</v>
      </c>
      <c r="K123" s="84" t="s">
        <v>923</v>
      </c>
      <c r="L123" s="84"/>
      <c r="M123" s="81" t="s">
        <v>746</v>
      </c>
      <c r="N123" s="81">
        <v>1</v>
      </c>
      <c r="O123" s="81" t="s">
        <v>858</v>
      </c>
      <c r="P123" s="81" t="s">
        <v>747</v>
      </c>
      <c r="Q123" s="81" t="s">
        <v>65</v>
      </c>
    </row>
    <row r="124" spans="2:17" ht="57" thickBot="1" x14ac:dyDescent="0.3">
      <c r="B124" s="81">
        <v>121</v>
      </c>
      <c r="C124" s="81" t="s">
        <v>214</v>
      </c>
      <c r="D124" s="82" t="s">
        <v>701</v>
      </c>
      <c r="E124" s="82"/>
      <c r="F124" s="81" t="s">
        <v>670</v>
      </c>
      <c r="G124" s="82" t="s">
        <v>671</v>
      </c>
      <c r="H124" s="81" t="s">
        <v>924</v>
      </c>
      <c r="I124" s="81" t="s">
        <v>862</v>
      </c>
      <c r="J124" s="83">
        <v>1029601921.5807021</v>
      </c>
      <c r="K124" s="84" t="s">
        <v>925</v>
      </c>
      <c r="L124" s="84"/>
      <c r="M124" s="81" t="s">
        <v>746</v>
      </c>
      <c r="N124" s="81">
        <v>1</v>
      </c>
      <c r="O124" s="81" t="s">
        <v>858</v>
      </c>
      <c r="P124" s="81" t="s">
        <v>747</v>
      </c>
      <c r="Q124" s="81" t="s">
        <v>65</v>
      </c>
    </row>
    <row r="125" spans="2:17" ht="57" thickBot="1" x14ac:dyDescent="0.3">
      <c r="B125" s="81">
        <v>122</v>
      </c>
      <c r="C125" s="81" t="s">
        <v>214</v>
      </c>
      <c r="D125" s="82" t="s">
        <v>701</v>
      </c>
      <c r="E125" s="82"/>
      <c r="F125" s="81" t="s">
        <v>670</v>
      </c>
      <c r="G125" s="82" t="s">
        <v>671</v>
      </c>
      <c r="H125" s="81" t="s">
        <v>926</v>
      </c>
      <c r="I125" s="81" t="s">
        <v>862</v>
      </c>
      <c r="J125" s="83">
        <v>1836783431.0489719</v>
      </c>
      <c r="K125" s="84" t="s">
        <v>819</v>
      </c>
      <c r="L125" s="84"/>
      <c r="M125" s="81" t="s">
        <v>746</v>
      </c>
      <c r="N125" s="81">
        <v>1</v>
      </c>
      <c r="O125" s="81" t="s">
        <v>858</v>
      </c>
      <c r="P125" s="81" t="s">
        <v>747</v>
      </c>
      <c r="Q125" s="81" t="s">
        <v>65</v>
      </c>
    </row>
    <row r="126" spans="2:17" ht="57" thickBot="1" x14ac:dyDescent="0.3">
      <c r="B126" s="81">
        <v>123</v>
      </c>
      <c r="C126" s="81" t="s">
        <v>214</v>
      </c>
      <c r="D126" s="82" t="s">
        <v>701</v>
      </c>
      <c r="E126" s="82"/>
      <c r="F126" s="81" t="s">
        <v>670</v>
      </c>
      <c r="G126" s="82" t="s">
        <v>671</v>
      </c>
      <c r="H126" s="81" t="s">
        <v>927</v>
      </c>
      <c r="I126" s="81" t="s">
        <v>862</v>
      </c>
      <c r="J126" s="83">
        <v>1541992837.2674692</v>
      </c>
      <c r="K126" s="84" t="s">
        <v>821</v>
      </c>
      <c r="L126" s="84"/>
      <c r="M126" s="81" t="s">
        <v>746</v>
      </c>
      <c r="N126" s="81">
        <v>1</v>
      </c>
      <c r="O126" s="81" t="s">
        <v>858</v>
      </c>
      <c r="P126" s="81" t="s">
        <v>747</v>
      </c>
      <c r="Q126" s="81" t="s">
        <v>65</v>
      </c>
    </row>
    <row r="127" spans="2:17" ht="57" thickBot="1" x14ac:dyDescent="0.3">
      <c r="B127" s="81">
        <v>124</v>
      </c>
      <c r="C127" s="81" t="s">
        <v>214</v>
      </c>
      <c r="D127" s="82" t="s">
        <v>701</v>
      </c>
      <c r="E127" s="82"/>
      <c r="F127" s="81" t="s">
        <v>670</v>
      </c>
      <c r="G127" s="82" t="s">
        <v>671</v>
      </c>
      <c r="H127" s="81" t="s">
        <v>928</v>
      </c>
      <c r="I127" s="81" t="s">
        <v>862</v>
      </c>
      <c r="J127" s="83">
        <v>14342891726.722818</v>
      </c>
      <c r="K127" s="84" t="s">
        <v>823</v>
      </c>
      <c r="L127" s="84"/>
      <c r="M127" s="81" t="s">
        <v>746</v>
      </c>
      <c r="N127" s="81">
        <v>1</v>
      </c>
      <c r="O127" s="81" t="s">
        <v>858</v>
      </c>
      <c r="P127" s="81" t="s">
        <v>747</v>
      </c>
      <c r="Q127" s="81" t="s">
        <v>65</v>
      </c>
    </row>
    <row r="128" spans="2:17" ht="57" thickBot="1" x14ac:dyDescent="0.3">
      <c r="B128" s="81">
        <v>125</v>
      </c>
      <c r="C128" s="81" t="s">
        <v>214</v>
      </c>
      <c r="D128" s="82" t="s">
        <v>701</v>
      </c>
      <c r="E128" s="82"/>
      <c r="F128" s="81" t="s">
        <v>670</v>
      </c>
      <c r="G128" s="82" t="s">
        <v>671</v>
      </c>
      <c r="H128" s="81" t="s">
        <v>929</v>
      </c>
      <c r="I128" s="81" t="s">
        <v>862</v>
      </c>
      <c r="J128" s="83">
        <v>8376676947.2967825</v>
      </c>
      <c r="K128" s="84" t="s">
        <v>825</v>
      </c>
      <c r="L128" s="84"/>
      <c r="M128" s="81" t="s">
        <v>746</v>
      </c>
      <c r="N128" s="81">
        <v>1</v>
      </c>
      <c r="O128" s="81" t="s">
        <v>858</v>
      </c>
      <c r="P128" s="81" t="s">
        <v>747</v>
      </c>
      <c r="Q128" s="81" t="s">
        <v>65</v>
      </c>
    </row>
    <row r="129" spans="2:17" ht="57" thickBot="1" x14ac:dyDescent="0.3">
      <c r="B129" s="81">
        <v>126</v>
      </c>
      <c r="C129" s="81" t="s">
        <v>214</v>
      </c>
      <c r="D129" s="82" t="s">
        <v>701</v>
      </c>
      <c r="E129" s="82"/>
      <c r="F129" s="81" t="s">
        <v>670</v>
      </c>
      <c r="G129" s="82" t="s">
        <v>671</v>
      </c>
      <c r="H129" s="81" t="s">
        <v>930</v>
      </c>
      <c r="I129" s="81" t="s">
        <v>862</v>
      </c>
      <c r="J129" s="83">
        <v>11297074104.857342</v>
      </c>
      <c r="K129" s="84" t="s">
        <v>931</v>
      </c>
      <c r="L129" s="84"/>
      <c r="M129" s="81" t="s">
        <v>746</v>
      </c>
      <c r="N129" s="81">
        <v>1</v>
      </c>
      <c r="O129" s="81" t="s">
        <v>858</v>
      </c>
      <c r="P129" s="81" t="s">
        <v>747</v>
      </c>
      <c r="Q129" s="81" t="s">
        <v>65</v>
      </c>
    </row>
    <row r="130" spans="2:17" ht="57" thickBot="1" x14ac:dyDescent="0.3">
      <c r="B130" s="81">
        <v>127</v>
      </c>
      <c r="C130" s="81" t="s">
        <v>214</v>
      </c>
      <c r="D130" s="82" t="s">
        <v>701</v>
      </c>
      <c r="E130" s="82"/>
      <c r="F130" s="81" t="s">
        <v>670</v>
      </c>
      <c r="G130" s="82" t="s">
        <v>671</v>
      </c>
      <c r="H130" s="81" t="s">
        <v>932</v>
      </c>
      <c r="I130" s="81" t="s">
        <v>862</v>
      </c>
      <c r="J130" s="83">
        <v>2189704868.9835091</v>
      </c>
      <c r="K130" s="84" t="s">
        <v>933</v>
      </c>
      <c r="L130" s="84"/>
      <c r="M130" s="81" t="s">
        <v>746</v>
      </c>
      <c r="N130" s="81">
        <v>1</v>
      </c>
      <c r="O130" s="81" t="s">
        <v>858</v>
      </c>
      <c r="P130" s="81" t="s">
        <v>747</v>
      </c>
      <c r="Q130" s="81" t="s">
        <v>65</v>
      </c>
    </row>
    <row r="131" spans="2:17" ht="57" thickBot="1" x14ac:dyDescent="0.3">
      <c r="B131" s="81">
        <v>128</v>
      </c>
      <c r="C131" s="81" t="s">
        <v>214</v>
      </c>
      <c r="D131" s="82" t="s">
        <v>701</v>
      </c>
      <c r="E131" s="82"/>
      <c r="F131" s="81" t="s">
        <v>670</v>
      </c>
      <c r="G131" s="82" t="s">
        <v>671</v>
      </c>
      <c r="H131" s="81" t="s">
        <v>934</v>
      </c>
      <c r="I131" s="81" t="s">
        <v>862</v>
      </c>
      <c r="J131" s="83">
        <v>1664991147.6992326</v>
      </c>
      <c r="K131" s="84" t="s">
        <v>821</v>
      </c>
      <c r="L131" s="84"/>
      <c r="M131" s="81" t="s">
        <v>746</v>
      </c>
      <c r="N131" s="81">
        <v>1</v>
      </c>
      <c r="O131" s="81" t="s">
        <v>858</v>
      </c>
      <c r="P131" s="81" t="s">
        <v>747</v>
      </c>
      <c r="Q131" s="81" t="s">
        <v>65</v>
      </c>
    </row>
    <row r="132" spans="2:17" ht="57" thickBot="1" x14ac:dyDescent="0.3">
      <c r="B132" s="81">
        <v>129</v>
      </c>
      <c r="C132" s="81" t="s">
        <v>214</v>
      </c>
      <c r="D132" s="82" t="s">
        <v>701</v>
      </c>
      <c r="E132" s="82"/>
      <c r="F132" s="81" t="s">
        <v>670</v>
      </c>
      <c r="G132" s="82" t="s">
        <v>671</v>
      </c>
      <c r="H132" s="81" t="s">
        <v>935</v>
      </c>
      <c r="I132" s="81" t="s">
        <v>862</v>
      </c>
      <c r="J132" s="83">
        <v>2605248268.040153</v>
      </c>
      <c r="K132" s="84" t="s">
        <v>828</v>
      </c>
      <c r="L132" s="84"/>
      <c r="M132" s="81" t="s">
        <v>746</v>
      </c>
      <c r="N132" s="81">
        <v>1</v>
      </c>
      <c r="O132" s="81" t="s">
        <v>858</v>
      </c>
      <c r="P132" s="81" t="s">
        <v>747</v>
      </c>
      <c r="Q132" s="81" t="s">
        <v>65</v>
      </c>
    </row>
    <row r="133" spans="2:17" ht="57" thickBot="1" x14ac:dyDescent="0.3">
      <c r="B133" s="81">
        <v>130</v>
      </c>
      <c r="C133" s="81" t="s">
        <v>214</v>
      </c>
      <c r="D133" s="82" t="s">
        <v>701</v>
      </c>
      <c r="E133" s="82"/>
      <c r="F133" s="81" t="s">
        <v>670</v>
      </c>
      <c r="G133" s="82" t="s">
        <v>671</v>
      </c>
      <c r="H133" s="81" t="s">
        <v>936</v>
      </c>
      <c r="I133" s="81" t="s">
        <v>862</v>
      </c>
      <c r="J133" s="83">
        <v>1239421191.9342732</v>
      </c>
      <c r="K133" s="84" t="s">
        <v>937</v>
      </c>
      <c r="L133" s="84"/>
      <c r="M133" s="81" t="s">
        <v>746</v>
      </c>
      <c r="N133" s="81">
        <v>1</v>
      </c>
      <c r="O133" s="81" t="s">
        <v>858</v>
      </c>
      <c r="P133" s="81" t="s">
        <v>747</v>
      </c>
      <c r="Q133" s="81" t="s">
        <v>65</v>
      </c>
    </row>
    <row r="134" spans="2:17" ht="57" thickBot="1" x14ac:dyDescent="0.3">
      <c r="B134" s="81">
        <v>131</v>
      </c>
      <c r="C134" s="81" t="s">
        <v>214</v>
      </c>
      <c r="D134" s="82" t="s">
        <v>701</v>
      </c>
      <c r="E134" s="82"/>
      <c r="F134" s="81" t="s">
        <v>670</v>
      </c>
      <c r="G134" s="82" t="s">
        <v>671</v>
      </c>
      <c r="H134" s="81" t="s">
        <v>938</v>
      </c>
      <c r="I134" s="81" t="s">
        <v>862</v>
      </c>
      <c r="J134" s="83">
        <v>4816747793.4736261</v>
      </c>
      <c r="K134" s="84" t="s">
        <v>830</v>
      </c>
      <c r="L134" s="84"/>
      <c r="M134" s="81" t="s">
        <v>746</v>
      </c>
      <c r="N134" s="81">
        <v>1</v>
      </c>
      <c r="O134" s="81" t="s">
        <v>858</v>
      </c>
      <c r="P134" s="81" t="s">
        <v>747</v>
      </c>
      <c r="Q134" s="81" t="s">
        <v>65</v>
      </c>
    </row>
    <row r="135" spans="2:17" ht="57" thickBot="1" x14ac:dyDescent="0.3">
      <c r="B135" s="81">
        <v>132</v>
      </c>
      <c r="C135" s="81" t="s">
        <v>214</v>
      </c>
      <c r="D135" s="82" t="s">
        <v>701</v>
      </c>
      <c r="E135" s="82"/>
      <c r="F135" s="81" t="s">
        <v>670</v>
      </c>
      <c r="G135" s="82" t="s">
        <v>671</v>
      </c>
      <c r="H135" s="81" t="s">
        <v>939</v>
      </c>
      <c r="I135" s="81" t="s">
        <v>862</v>
      </c>
      <c r="J135" s="83">
        <v>545095205.77796733</v>
      </c>
      <c r="K135" s="84" t="s">
        <v>832</v>
      </c>
      <c r="L135" s="84"/>
      <c r="M135" s="81" t="s">
        <v>746</v>
      </c>
      <c r="N135" s="81">
        <v>1</v>
      </c>
      <c r="O135" s="81" t="s">
        <v>858</v>
      </c>
      <c r="P135" s="81" t="s">
        <v>747</v>
      </c>
      <c r="Q135" s="81" t="s">
        <v>65</v>
      </c>
    </row>
    <row r="136" spans="2:17" ht="57" thickBot="1" x14ac:dyDescent="0.3">
      <c r="B136" s="81">
        <v>133</v>
      </c>
      <c r="C136" s="81" t="s">
        <v>214</v>
      </c>
      <c r="D136" s="82" t="s">
        <v>701</v>
      </c>
      <c r="E136" s="82"/>
      <c r="F136" s="81" t="s">
        <v>670</v>
      </c>
      <c r="G136" s="82" t="s">
        <v>671</v>
      </c>
      <c r="H136" s="81" t="s">
        <v>940</v>
      </c>
      <c r="I136" s="81" t="s">
        <v>862</v>
      </c>
      <c r="J136" s="83">
        <v>1287842533.8282118</v>
      </c>
      <c r="K136" s="84" t="s">
        <v>941</v>
      </c>
      <c r="L136" s="84"/>
      <c r="M136" s="81" t="s">
        <v>746</v>
      </c>
      <c r="N136" s="81">
        <v>1</v>
      </c>
      <c r="O136" s="81" t="s">
        <v>858</v>
      </c>
      <c r="P136" s="81" t="s">
        <v>747</v>
      </c>
      <c r="Q136" s="81" t="s">
        <v>65</v>
      </c>
    </row>
    <row r="137" spans="2:17" ht="57" thickBot="1" x14ac:dyDescent="0.3">
      <c r="B137" s="81">
        <v>134</v>
      </c>
      <c r="C137" s="81" t="s">
        <v>214</v>
      </c>
      <c r="D137" s="82" t="s">
        <v>701</v>
      </c>
      <c r="E137" s="82"/>
      <c r="F137" s="81" t="s">
        <v>670</v>
      </c>
      <c r="G137" s="82" t="s">
        <v>671</v>
      </c>
      <c r="H137" s="81" t="s">
        <v>942</v>
      </c>
      <c r="I137" s="81" t="s">
        <v>862</v>
      </c>
      <c r="J137" s="83">
        <v>1574307004.7787015</v>
      </c>
      <c r="K137" s="84" t="s">
        <v>943</v>
      </c>
      <c r="L137" s="84"/>
      <c r="M137" s="81" t="s">
        <v>746</v>
      </c>
      <c r="N137" s="81">
        <v>1</v>
      </c>
      <c r="O137" s="81" t="s">
        <v>858</v>
      </c>
      <c r="P137" s="81" t="s">
        <v>747</v>
      </c>
      <c r="Q137" s="81" t="s">
        <v>65</v>
      </c>
    </row>
    <row r="138" spans="2:17" ht="57" thickBot="1" x14ac:dyDescent="0.3">
      <c r="B138" s="81">
        <v>135</v>
      </c>
      <c r="C138" s="81" t="s">
        <v>214</v>
      </c>
      <c r="D138" s="82" t="s">
        <v>701</v>
      </c>
      <c r="E138" s="82"/>
      <c r="F138" s="81" t="s">
        <v>670</v>
      </c>
      <c r="G138" s="82" t="s">
        <v>671</v>
      </c>
      <c r="H138" s="81" t="s">
        <v>944</v>
      </c>
      <c r="I138" s="81" t="s">
        <v>862</v>
      </c>
      <c r="J138" s="83">
        <v>1866529879.4786413</v>
      </c>
      <c r="K138" s="84" t="s">
        <v>945</v>
      </c>
      <c r="L138" s="84"/>
      <c r="M138" s="81" t="s">
        <v>746</v>
      </c>
      <c r="N138" s="81">
        <v>1</v>
      </c>
      <c r="O138" s="81" t="s">
        <v>858</v>
      </c>
      <c r="P138" s="81" t="s">
        <v>747</v>
      </c>
      <c r="Q138" s="81" t="s">
        <v>65</v>
      </c>
    </row>
    <row r="139" spans="2:17" ht="57" thickBot="1" x14ac:dyDescent="0.3">
      <c r="B139" s="81">
        <v>136</v>
      </c>
      <c r="C139" s="81" t="s">
        <v>214</v>
      </c>
      <c r="D139" s="82" t="s">
        <v>701</v>
      </c>
      <c r="E139" s="82"/>
      <c r="F139" s="81" t="s">
        <v>670</v>
      </c>
      <c r="G139" s="82" t="s">
        <v>671</v>
      </c>
      <c r="H139" s="81" t="s">
        <v>946</v>
      </c>
      <c r="I139" s="81" t="s">
        <v>862</v>
      </c>
      <c r="J139" s="83">
        <v>4872195554.7122221</v>
      </c>
      <c r="K139" s="84" t="s">
        <v>947</v>
      </c>
      <c r="L139" s="84"/>
      <c r="M139" s="81" t="s">
        <v>746</v>
      </c>
      <c r="N139" s="81">
        <v>1</v>
      </c>
      <c r="O139" s="81" t="s">
        <v>858</v>
      </c>
      <c r="P139" s="81" t="s">
        <v>747</v>
      </c>
      <c r="Q139" s="81" t="s">
        <v>65</v>
      </c>
    </row>
    <row r="140" spans="2:17" ht="57" thickBot="1" x14ac:dyDescent="0.3">
      <c r="B140" s="81">
        <v>137</v>
      </c>
      <c r="C140" s="81" t="s">
        <v>214</v>
      </c>
      <c r="D140" s="82" t="s">
        <v>701</v>
      </c>
      <c r="E140" s="82"/>
      <c r="F140" s="81" t="s">
        <v>670</v>
      </c>
      <c r="G140" s="82" t="s">
        <v>671</v>
      </c>
      <c r="H140" s="81" t="s">
        <v>948</v>
      </c>
      <c r="I140" s="81" t="s">
        <v>862</v>
      </c>
      <c r="J140" s="83">
        <v>4068064541.9347987</v>
      </c>
      <c r="K140" s="84" t="s">
        <v>949</v>
      </c>
      <c r="L140" s="84"/>
      <c r="M140" s="81" t="s">
        <v>746</v>
      </c>
      <c r="N140" s="81">
        <v>1</v>
      </c>
      <c r="O140" s="81" t="s">
        <v>858</v>
      </c>
      <c r="P140" s="81" t="s">
        <v>747</v>
      </c>
      <c r="Q140" s="81" t="s">
        <v>65</v>
      </c>
    </row>
    <row r="141" spans="2:17" ht="57" thickBot="1" x14ac:dyDescent="0.3">
      <c r="B141" s="81">
        <v>138</v>
      </c>
      <c r="C141" s="81" t="s">
        <v>214</v>
      </c>
      <c r="D141" s="82" t="s">
        <v>701</v>
      </c>
      <c r="E141" s="82"/>
      <c r="F141" s="81" t="s">
        <v>670</v>
      </c>
      <c r="G141" s="82" t="s">
        <v>671</v>
      </c>
      <c r="H141" s="81" t="s">
        <v>950</v>
      </c>
      <c r="I141" s="81" t="s">
        <v>862</v>
      </c>
      <c r="J141" s="83">
        <v>660135471.53206027</v>
      </c>
      <c r="K141" s="84" t="s">
        <v>849</v>
      </c>
      <c r="L141" s="84"/>
      <c r="M141" s="81" t="s">
        <v>746</v>
      </c>
      <c r="N141" s="81">
        <v>1</v>
      </c>
      <c r="O141" s="81" t="s">
        <v>858</v>
      </c>
      <c r="P141" s="81" t="s">
        <v>747</v>
      </c>
      <c r="Q141" s="81" t="s">
        <v>65</v>
      </c>
    </row>
    <row r="142" spans="2:17" ht="57" thickBot="1" x14ac:dyDescent="0.3">
      <c r="B142" s="81">
        <v>139</v>
      </c>
      <c r="C142" s="81" t="s">
        <v>214</v>
      </c>
      <c r="D142" s="82" t="s">
        <v>701</v>
      </c>
      <c r="E142" s="82"/>
      <c r="F142" s="81" t="s">
        <v>670</v>
      </c>
      <c r="G142" s="82" t="s">
        <v>671</v>
      </c>
      <c r="H142" s="81" t="s">
        <v>951</v>
      </c>
      <c r="I142" s="81" t="s">
        <v>862</v>
      </c>
      <c r="J142" s="83">
        <v>322563802.72164315</v>
      </c>
      <c r="K142" s="84" t="s">
        <v>834</v>
      </c>
      <c r="L142" s="84"/>
      <c r="M142" s="81" t="s">
        <v>746</v>
      </c>
      <c r="N142" s="81">
        <v>1</v>
      </c>
      <c r="O142" s="81" t="s">
        <v>858</v>
      </c>
      <c r="P142" s="81" t="s">
        <v>747</v>
      </c>
      <c r="Q142" s="81" t="s">
        <v>65</v>
      </c>
    </row>
    <row r="143" spans="2:17" ht="57" thickBot="1" x14ac:dyDescent="0.3">
      <c r="B143" s="81">
        <v>140</v>
      </c>
      <c r="C143" s="81" t="s">
        <v>214</v>
      </c>
      <c r="D143" s="82" t="s">
        <v>701</v>
      </c>
      <c r="E143" s="82"/>
      <c r="F143" s="81" t="s">
        <v>670</v>
      </c>
      <c r="G143" s="82" t="s">
        <v>671</v>
      </c>
      <c r="H143" s="81" t="s">
        <v>952</v>
      </c>
      <c r="I143" s="81" t="s">
        <v>862</v>
      </c>
      <c r="J143" s="83">
        <v>21763785842.432899</v>
      </c>
      <c r="K143" s="84" t="s">
        <v>953</v>
      </c>
      <c r="L143" s="84"/>
      <c r="M143" s="81" t="s">
        <v>746</v>
      </c>
      <c r="N143" s="81">
        <v>1</v>
      </c>
      <c r="O143" s="81" t="s">
        <v>858</v>
      </c>
      <c r="P143" s="81" t="s">
        <v>747</v>
      </c>
      <c r="Q143" s="81" t="s">
        <v>65</v>
      </c>
    </row>
    <row r="144" spans="2:17" ht="57" thickBot="1" x14ac:dyDescent="0.3">
      <c r="B144" s="81">
        <v>141</v>
      </c>
      <c r="C144" s="81" t="s">
        <v>214</v>
      </c>
      <c r="D144" s="82" t="s">
        <v>701</v>
      </c>
      <c r="E144" s="82"/>
      <c r="F144" s="81" t="s">
        <v>670</v>
      </c>
      <c r="G144" s="82" t="s">
        <v>671</v>
      </c>
      <c r="H144" s="81" t="s">
        <v>954</v>
      </c>
      <c r="I144" s="81" t="s">
        <v>862</v>
      </c>
      <c r="J144" s="83">
        <v>2194776274.9231029</v>
      </c>
      <c r="K144" s="84" t="s">
        <v>836</v>
      </c>
      <c r="L144" s="84"/>
      <c r="M144" s="81" t="s">
        <v>746</v>
      </c>
      <c r="N144" s="81">
        <v>1</v>
      </c>
      <c r="O144" s="81" t="s">
        <v>858</v>
      </c>
      <c r="P144" s="81" t="s">
        <v>747</v>
      </c>
      <c r="Q144" s="81" t="s">
        <v>65</v>
      </c>
    </row>
    <row r="145" spans="2:17" ht="57" thickBot="1" x14ac:dyDescent="0.3">
      <c r="B145" s="81">
        <v>142</v>
      </c>
      <c r="C145" s="81" t="s">
        <v>214</v>
      </c>
      <c r="D145" s="82" t="s">
        <v>701</v>
      </c>
      <c r="E145" s="82"/>
      <c r="F145" s="81" t="s">
        <v>670</v>
      </c>
      <c r="G145" s="82" t="s">
        <v>671</v>
      </c>
      <c r="H145" s="81" t="s">
        <v>955</v>
      </c>
      <c r="I145" s="81" t="s">
        <v>956</v>
      </c>
      <c r="J145" s="83">
        <v>1240721965.4706273</v>
      </c>
      <c r="K145" s="84" t="s">
        <v>957</v>
      </c>
      <c r="L145" s="84"/>
      <c r="M145" s="81" t="s">
        <v>746</v>
      </c>
      <c r="N145" s="81">
        <v>1</v>
      </c>
      <c r="O145" s="81" t="s">
        <v>858</v>
      </c>
      <c r="P145" s="81" t="s">
        <v>747</v>
      </c>
      <c r="Q145" s="81" t="s">
        <v>65</v>
      </c>
    </row>
    <row r="146" spans="2:17" ht="57" thickBot="1" x14ac:dyDescent="0.3">
      <c r="B146" s="81">
        <v>143</v>
      </c>
      <c r="C146" s="81" t="s">
        <v>214</v>
      </c>
      <c r="D146" s="82" t="s">
        <v>701</v>
      </c>
      <c r="E146" s="82"/>
      <c r="F146" s="81" t="s">
        <v>670</v>
      </c>
      <c r="G146" s="82" t="s">
        <v>671</v>
      </c>
      <c r="H146" s="81" t="s">
        <v>958</v>
      </c>
      <c r="I146" s="81" t="s">
        <v>956</v>
      </c>
      <c r="J146" s="83">
        <v>1562483646.2739179</v>
      </c>
      <c r="K146" s="84" t="s">
        <v>959</v>
      </c>
      <c r="L146" s="84"/>
      <c r="M146" s="81" t="s">
        <v>746</v>
      </c>
      <c r="N146" s="81">
        <v>1</v>
      </c>
      <c r="O146" s="81" t="s">
        <v>858</v>
      </c>
      <c r="P146" s="81" t="s">
        <v>747</v>
      </c>
      <c r="Q146" s="81" t="s">
        <v>65</v>
      </c>
    </row>
    <row r="147" spans="2:17" ht="57" thickBot="1" x14ac:dyDescent="0.3">
      <c r="B147" s="81">
        <v>144</v>
      </c>
      <c r="C147" s="81" t="s">
        <v>214</v>
      </c>
      <c r="D147" s="82" t="s">
        <v>701</v>
      </c>
      <c r="E147" s="82"/>
      <c r="F147" s="81" t="s">
        <v>670</v>
      </c>
      <c r="G147" s="82" t="s">
        <v>671</v>
      </c>
      <c r="H147" s="81" t="s">
        <v>960</v>
      </c>
      <c r="I147" s="81" t="s">
        <v>956</v>
      </c>
      <c r="J147" s="83">
        <v>15963442673.699263</v>
      </c>
      <c r="K147" s="84" t="s">
        <v>961</v>
      </c>
      <c r="L147" s="84"/>
      <c r="M147" s="81" t="s">
        <v>746</v>
      </c>
      <c r="N147" s="81">
        <v>1</v>
      </c>
      <c r="O147" s="81" t="s">
        <v>858</v>
      </c>
      <c r="P147" s="81" t="s">
        <v>747</v>
      </c>
      <c r="Q147" s="81" t="s">
        <v>65</v>
      </c>
    </row>
    <row r="148" spans="2:17" ht="57" thickBot="1" x14ac:dyDescent="0.3">
      <c r="B148" s="81">
        <v>145</v>
      </c>
      <c r="C148" s="81" t="s">
        <v>214</v>
      </c>
      <c r="D148" s="82" t="s">
        <v>701</v>
      </c>
      <c r="E148" s="82"/>
      <c r="F148" s="81" t="s">
        <v>670</v>
      </c>
      <c r="G148" s="82" t="s">
        <v>671</v>
      </c>
      <c r="H148" s="81" t="s">
        <v>962</v>
      </c>
      <c r="I148" s="81" t="s">
        <v>956</v>
      </c>
      <c r="J148" s="83">
        <v>8866645113.849205</v>
      </c>
      <c r="K148" s="84" t="s">
        <v>963</v>
      </c>
      <c r="L148" s="84"/>
      <c r="M148" s="81" t="s">
        <v>746</v>
      </c>
      <c r="N148" s="81">
        <v>1</v>
      </c>
      <c r="O148" s="81" t="s">
        <v>858</v>
      </c>
      <c r="P148" s="81" t="s">
        <v>747</v>
      </c>
      <c r="Q148" s="81" t="s">
        <v>65</v>
      </c>
    </row>
    <row r="149" spans="2:17" ht="57" thickBot="1" x14ac:dyDescent="0.3">
      <c r="B149" s="81">
        <v>146</v>
      </c>
      <c r="C149" s="81" t="s">
        <v>214</v>
      </c>
      <c r="D149" s="82" t="s">
        <v>701</v>
      </c>
      <c r="E149" s="82"/>
      <c r="F149" s="81" t="s">
        <v>670</v>
      </c>
      <c r="G149" s="82" t="s">
        <v>671</v>
      </c>
      <c r="H149" s="81" t="s">
        <v>964</v>
      </c>
      <c r="I149" s="81" t="s">
        <v>956</v>
      </c>
      <c r="J149" s="83">
        <v>14485026342.462706</v>
      </c>
      <c r="K149" s="84" t="s">
        <v>965</v>
      </c>
      <c r="L149" s="84"/>
      <c r="M149" s="81" t="s">
        <v>746</v>
      </c>
      <c r="N149" s="81">
        <v>1</v>
      </c>
      <c r="O149" s="81" t="s">
        <v>858</v>
      </c>
      <c r="P149" s="81" t="s">
        <v>747</v>
      </c>
      <c r="Q149" s="81" t="s">
        <v>65</v>
      </c>
    </row>
    <row r="150" spans="2:17" ht="57" thickBot="1" x14ac:dyDescent="0.3">
      <c r="B150" s="81">
        <v>147</v>
      </c>
      <c r="C150" s="81" t="s">
        <v>214</v>
      </c>
      <c r="D150" s="82" t="s">
        <v>701</v>
      </c>
      <c r="E150" s="82"/>
      <c r="F150" s="81" t="s">
        <v>670</v>
      </c>
      <c r="G150" s="82" t="s">
        <v>671</v>
      </c>
      <c r="H150" s="81" t="s">
        <v>966</v>
      </c>
      <c r="I150" s="81" t="s">
        <v>956</v>
      </c>
      <c r="J150" s="83">
        <v>30784079444.082245</v>
      </c>
      <c r="K150" s="84" t="s">
        <v>967</v>
      </c>
      <c r="L150" s="84"/>
      <c r="M150" s="81" t="s">
        <v>746</v>
      </c>
      <c r="N150" s="81">
        <v>1</v>
      </c>
      <c r="O150" s="81" t="s">
        <v>858</v>
      </c>
      <c r="P150" s="81" t="s">
        <v>747</v>
      </c>
      <c r="Q150" s="81" t="s">
        <v>65</v>
      </c>
    </row>
    <row r="151" spans="2:17" ht="57" thickBot="1" x14ac:dyDescent="0.3">
      <c r="B151" s="81">
        <v>148</v>
      </c>
      <c r="C151" s="81" t="s">
        <v>214</v>
      </c>
      <c r="D151" s="82" t="s">
        <v>701</v>
      </c>
      <c r="E151" s="82"/>
      <c r="F151" s="81" t="s">
        <v>670</v>
      </c>
      <c r="G151" s="82" t="s">
        <v>671</v>
      </c>
      <c r="H151" s="81" t="s">
        <v>968</v>
      </c>
      <c r="I151" s="81" t="s">
        <v>956</v>
      </c>
      <c r="J151" s="83">
        <v>71709013010.486359</v>
      </c>
      <c r="K151" s="84" t="s">
        <v>969</v>
      </c>
      <c r="L151" s="84"/>
      <c r="M151" s="81" t="s">
        <v>746</v>
      </c>
      <c r="N151" s="81">
        <v>1</v>
      </c>
      <c r="O151" s="81" t="s">
        <v>858</v>
      </c>
      <c r="P151" s="81" t="s">
        <v>747</v>
      </c>
      <c r="Q151" s="81" t="s">
        <v>65</v>
      </c>
    </row>
    <row r="152" spans="2:17" ht="57" thickBot="1" x14ac:dyDescent="0.3">
      <c r="B152" s="81">
        <v>149</v>
      </c>
      <c r="C152" s="81" t="s">
        <v>214</v>
      </c>
      <c r="D152" s="82" t="s">
        <v>701</v>
      </c>
      <c r="E152" s="82"/>
      <c r="F152" s="81" t="s">
        <v>670</v>
      </c>
      <c r="G152" s="82" t="s">
        <v>671</v>
      </c>
      <c r="H152" s="81" t="s">
        <v>970</v>
      </c>
      <c r="I152" s="81" t="s">
        <v>956</v>
      </c>
      <c r="J152" s="83">
        <v>2561709491.766593</v>
      </c>
      <c r="K152" s="84" t="s">
        <v>971</v>
      </c>
      <c r="L152" s="84"/>
      <c r="M152" s="81" t="s">
        <v>746</v>
      </c>
      <c r="N152" s="81">
        <v>1</v>
      </c>
      <c r="O152" s="81" t="s">
        <v>858</v>
      </c>
      <c r="P152" s="81" t="s">
        <v>747</v>
      </c>
      <c r="Q152" s="81" t="s">
        <v>65</v>
      </c>
    </row>
    <row r="153" spans="2:17" ht="138.75" customHeight="1" thickBot="1" x14ac:dyDescent="0.3">
      <c r="B153" s="81">
        <v>150</v>
      </c>
      <c r="C153" s="81" t="s">
        <v>214</v>
      </c>
      <c r="D153" s="82" t="s">
        <v>701</v>
      </c>
      <c r="E153" s="82"/>
      <c r="F153" s="81" t="s">
        <v>670</v>
      </c>
      <c r="G153" s="82" t="s">
        <v>671</v>
      </c>
      <c r="H153" s="81" t="s">
        <v>972</v>
      </c>
      <c r="I153" s="81" t="s">
        <v>973</v>
      </c>
      <c r="J153" s="83">
        <v>90000000000</v>
      </c>
      <c r="K153" s="84" t="s">
        <v>974</v>
      </c>
      <c r="L153" s="84"/>
      <c r="M153" s="81" t="s">
        <v>746</v>
      </c>
      <c r="N153" s="81">
        <v>2</v>
      </c>
      <c r="O153" s="81" t="s">
        <v>975</v>
      </c>
      <c r="P153" s="81" t="s">
        <v>747</v>
      </c>
      <c r="Q153" s="81" t="s">
        <v>65</v>
      </c>
    </row>
    <row r="154" spans="2:17" ht="120.75" customHeight="1" x14ac:dyDescent="0.25">
      <c r="B154" s="85">
        <v>151</v>
      </c>
      <c r="C154" s="85" t="s">
        <v>214</v>
      </c>
      <c r="D154" s="86" t="s">
        <v>701</v>
      </c>
      <c r="E154" s="86"/>
      <c r="F154" s="85" t="s">
        <v>670</v>
      </c>
      <c r="G154" s="86" t="s">
        <v>671</v>
      </c>
      <c r="H154" s="85" t="s">
        <v>976</v>
      </c>
      <c r="I154" s="85" t="s">
        <v>977</v>
      </c>
      <c r="J154" s="87">
        <v>2200000000000</v>
      </c>
      <c r="K154" s="88" t="s">
        <v>978</v>
      </c>
      <c r="L154" s="88"/>
      <c r="M154" s="85" t="s">
        <v>746</v>
      </c>
      <c r="N154" s="85">
        <v>1</v>
      </c>
      <c r="O154" s="85" t="s">
        <v>979</v>
      </c>
      <c r="P154" s="85" t="s">
        <v>747</v>
      </c>
      <c r="Q154" s="85" t="s">
        <v>65</v>
      </c>
    </row>
  </sheetData>
  <mergeCells count="1">
    <mergeCell ref="B2:Q2"/>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7"/>
  <sheetViews>
    <sheetView topLeftCell="D4" zoomScale="60" zoomScaleNormal="60" workbookViewId="0">
      <selection activeCell="K6" sqref="K6"/>
    </sheetView>
  </sheetViews>
  <sheetFormatPr baseColWidth="10" defaultRowHeight="15" x14ac:dyDescent="0.25"/>
  <cols>
    <col min="2" max="2" width="38.85546875" customWidth="1"/>
    <col min="3" max="3" width="20.28515625" customWidth="1"/>
    <col min="4" max="4" width="26.42578125" customWidth="1"/>
    <col min="5" max="5" width="25.28515625" customWidth="1"/>
    <col min="6" max="6" width="29.28515625" customWidth="1"/>
    <col min="7" max="7" width="28.5703125" customWidth="1"/>
    <col min="8" max="8" width="22.140625" customWidth="1"/>
    <col min="9" max="9" width="18.28515625" customWidth="1"/>
    <col min="10" max="10" width="25.28515625" customWidth="1"/>
    <col min="11" max="11" width="24.140625" customWidth="1"/>
    <col min="12" max="12" width="30.7109375" customWidth="1"/>
    <col min="14" max="14" width="19" customWidth="1"/>
    <col min="15" max="15" width="16.28515625" customWidth="1"/>
    <col min="16" max="16" width="16" bestFit="1" customWidth="1"/>
    <col min="17" max="17" width="16" customWidth="1"/>
  </cols>
  <sheetData>
    <row r="2" spans="1:17" ht="45" x14ac:dyDescent="0.25">
      <c r="B2" s="121" t="s">
        <v>1109</v>
      </c>
      <c r="C2" s="121" t="s">
        <v>1</v>
      </c>
      <c r="D2" s="121" t="s">
        <v>581</v>
      </c>
      <c r="E2" s="121" t="s">
        <v>2</v>
      </c>
      <c r="F2" s="121" t="s">
        <v>1104</v>
      </c>
      <c r="G2" s="121" t="s">
        <v>4</v>
      </c>
      <c r="H2" s="121" t="s">
        <v>5</v>
      </c>
      <c r="I2" s="121" t="s">
        <v>1118</v>
      </c>
      <c r="J2" s="121" t="s">
        <v>620</v>
      </c>
      <c r="K2" s="121" t="s">
        <v>623</v>
      </c>
      <c r="L2" s="121" t="s">
        <v>6</v>
      </c>
      <c r="M2" s="121" t="s">
        <v>578</v>
      </c>
      <c r="N2" s="121" t="s">
        <v>1105</v>
      </c>
      <c r="O2" s="121" t="s">
        <v>1106</v>
      </c>
      <c r="P2" s="121" t="s">
        <v>10</v>
      </c>
      <c r="Q2" s="121" t="s">
        <v>1107</v>
      </c>
    </row>
    <row r="3" spans="1:17" ht="140.25" x14ac:dyDescent="0.25">
      <c r="B3" s="113" t="s">
        <v>211</v>
      </c>
      <c r="C3" s="114">
        <v>2022002470021</v>
      </c>
      <c r="D3" s="114">
        <v>2022</v>
      </c>
      <c r="E3" s="115" t="s">
        <v>215</v>
      </c>
      <c r="F3" s="115" t="s">
        <v>157</v>
      </c>
      <c r="G3" s="115" t="s">
        <v>388</v>
      </c>
      <c r="H3" s="115" t="s">
        <v>158</v>
      </c>
      <c r="I3" s="110" t="s">
        <v>1014</v>
      </c>
      <c r="J3" s="110" t="s">
        <v>1015</v>
      </c>
      <c r="K3" s="110" t="s">
        <v>1016</v>
      </c>
      <c r="L3" s="116">
        <v>6030319355</v>
      </c>
      <c r="M3" s="115" t="s">
        <v>360</v>
      </c>
      <c r="N3" s="115">
        <v>1</v>
      </c>
      <c r="O3" s="115" t="s">
        <v>159</v>
      </c>
      <c r="P3" s="115" t="s">
        <v>231</v>
      </c>
      <c r="Q3" s="115" t="s">
        <v>21</v>
      </c>
    </row>
    <row r="4" spans="1:17" ht="147" customHeight="1" x14ac:dyDescent="0.25">
      <c r="B4" s="114" t="s">
        <v>1108</v>
      </c>
      <c r="C4" s="114">
        <v>2021002470036</v>
      </c>
      <c r="D4" s="115">
        <v>2021</v>
      </c>
      <c r="E4" s="115" t="s">
        <v>75</v>
      </c>
      <c r="F4" s="115" t="s">
        <v>76</v>
      </c>
      <c r="G4" s="115" t="s">
        <v>77</v>
      </c>
      <c r="H4" s="110" t="s">
        <v>78</v>
      </c>
      <c r="I4" s="110" t="s">
        <v>321</v>
      </c>
      <c r="J4" s="110" t="s">
        <v>1069</v>
      </c>
      <c r="K4" s="116" t="s">
        <v>1081</v>
      </c>
      <c r="L4" s="115">
        <v>3817556000</v>
      </c>
      <c r="M4" s="115" t="s">
        <v>360</v>
      </c>
      <c r="N4" s="115">
        <v>1</v>
      </c>
      <c r="O4" s="115" t="s">
        <v>79</v>
      </c>
      <c r="P4" s="115" t="s">
        <v>231</v>
      </c>
      <c r="Q4" s="115" t="s">
        <v>70</v>
      </c>
    </row>
    <row r="5" spans="1:17" ht="113.25" customHeight="1" x14ac:dyDescent="0.25">
      <c r="A5">
        <v>0</v>
      </c>
      <c r="B5" s="112" t="s">
        <v>1110</v>
      </c>
      <c r="C5" s="114">
        <v>2022002470083</v>
      </c>
      <c r="D5" s="114">
        <v>2022</v>
      </c>
      <c r="E5" s="115" t="s">
        <v>52</v>
      </c>
      <c r="F5" s="115" t="s">
        <v>126</v>
      </c>
      <c r="G5" s="115" t="s">
        <v>342</v>
      </c>
      <c r="H5" s="115" t="s">
        <v>342</v>
      </c>
      <c r="I5" s="110" t="s">
        <v>357</v>
      </c>
      <c r="J5" s="115" t="s">
        <v>1001</v>
      </c>
      <c r="K5" s="115" t="s">
        <v>1002</v>
      </c>
      <c r="L5" s="117">
        <v>52930258320</v>
      </c>
      <c r="M5" s="115" t="s">
        <v>114</v>
      </c>
      <c r="N5" s="115">
        <v>3</v>
      </c>
      <c r="O5" s="115" t="s">
        <v>204</v>
      </c>
      <c r="P5" s="115" t="s">
        <v>231</v>
      </c>
      <c r="Q5" s="115" t="s">
        <v>21</v>
      </c>
    </row>
    <row r="6" spans="1:17" ht="141" customHeight="1" x14ac:dyDescent="0.25">
      <c r="B6" s="40" t="s">
        <v>350</v>
      </c>
      <c r="C6" s="118">
        <v>2022002470014</v>
      </c>
      <c r="D6" s="118">
        <v>2022</v>
      </c>
      <c r="E6" s="119" t="s">
        <v>217</v>
      </c>
      <c r="F6" s="119" t="s">
        <v>149</v>
      </c>
      <c r="G6" s="119" t="s">
        <v>150</v>
      </c>
      <c r="H6" s="115" t="s">
        <v>151</v>
      </c>
      <c r="I6" s="110" t="s">
        <v>649</v>
      </c>
      <c r="J6" s="110" t="s">
        <v>650</v>
      </c>
      <c r="K6" s="110" t="s">
        <v>651</v>
      </c>
      <c r="L6" s="120">
        <v>11946499622</v>
      </c>
      <c r="M6" s="115" t="s">
        <v>360</v>
      </c>
      <c r="N6" s="115">
        <v>2</v>
      </c>
      <c r="O6" s="115" t="s">
        <v>152</v>
      </c>
      <c r="P6" s="115" t="s">
        <v>368</v>
      </c>
      <c r="Q6" s="115" t="s">
        <v>21</v>
      </c>
    </row>
    <row r="7" spans="1:17" hidden="1"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RESUMEN 2020-2023</vt:lpstr>
      <vt:lpstr>CONCORDIA (2)</vt:lpstr>
      <vt:lpstr>MATRIZ SECTORIAL 2022</vt:lpstr>
      <vt:lpstr>PROYECTOS 2020-2023</vt:lpstr>
      <vt:lpstr>PROYECTOS2023</vt:lpstr>
      <vt:lpstr>RESUMEN 2023</vt:lpstr>
      <vt:lpstr>PROYECTOS 2022</vt:lpstr>
      <vt:lpstr>REGALIAS 2023</vt:lpstr>
      <vt:lpstr>PROYECTOS- AGUAS DEL MAGDALENA</vt:lpstr>
      <vt:lpstr>PROYECTOS GUAMAL</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dc:creator>
  <cp:lastModifiedBy>ANDREA</cp:lastModifiedBy>
  <cp:lastPrinted>2023-04-04T14:34:46Z</cp:lastPrinted>
  <dcterms:created xsi:type="dcterms:W3CDTF">2022-09-27T11:40:58Z</dcterms:created>
  <dcterms:modified xsi:type="dcterms:W3CDTF">2023-08-09T16:49:54Z</dcterms:modified>
</cp:coreProperties>
</file>